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VJ\Účetnictví\Rok_2023\Předpisy nájmů\"/>
    </mc:Choice>
  </mc:AlternateContent>
  <xr:revisionPtr revIDLastSave="0" documentId="13_ncr:1_{5D038224-AFD7-4F52-A5BC-51CBC0411270}" xr6:coauthVersionLast="47" xr6:coauthVersionMax="47" xr10:uidLastSave="{00000000-0000-0000-0000-000000000000}"/>
  <bookViews>
    <workbookView xWindow="28680" yWindow="-120" windowWidth="29040" windowHeight="15840" activeTab="2" xr2:uid="{4A2095A2-A835-493F-B1A5-A70468234461}"/>
  </bookViews>
  <sheets>
    <sheet name="Energie+TDO+Úklid" sheetId="2" r:id="rId1"/>
    <sheet name="FO+Provoz+režie" sheetId="5" r:id="rId2"/>
    <sheet name="Teplo+vod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8" i="4" l="1"/>
  <c r="F17" i="4"/>
  <c r="F16" i="4"/>
  <c r="F15" i="4"/>
  <c r="F13" i="4"/>
  <c r="F12" i="4"/>
  <c r="F11" i="4"/>
  <c r="F10" i="4"/>
  <c r="F8" i="4"/>
  <c r="F7" i="4"/>
  <c r="F6" i="4"/>
  <c r="F5" i="4"/>
  <c r="F8" i="5" l="1"/>
  <c r="G8" i="5"/>
  <c r="H8" i="5" s="1"/>
  <c r="F10" i="5"/>
  <c r="G10" i="5" s="1"/>
  <c r="H10" i="5" s="1"/>
  <c r="F9" i="5"/>
  <c r="G9" i="5" l="1"/>
  <c r="I10" i="2" l="1"/>
  <c r="H10" i="2"/>
  <c r="I11" i="2"/>
  <c r="G9" i="2" l="1"/>
  <c r="G8" i="2"/>
  <c r="H11" i="2" l="1"/>
  <c r="E19" i="4"/>
  <c r="F19" i="4"/>
  <c r="E14" i="4"/>
  <c r="F14" i="4"/>
  <c r="F9" i="4"/>
  <c r="E9" i="4"/>
  <c r="I18" i="4"/>
  <c r="G6" i="4"/>
  <c r="H6" i="4" s="1"/>
  <c r="G7" i="4"/>
  <c r="H7" i="4" s="1"/>
  <c r="G8" i="4"/>
  <c r="H8" i="4" s="1"/>
  <c r="G10" i="4"/>
  <c r="H10" i="4" s="1"/>
  <c r="G11" i="4"/>
  <c r="H11" i="4" s="1"/>
  <c r="G12" i="4"/>
  <c r="G13" i="4"/>
  <c r="G15" i="4"/>
  <c r="H15" i="4" s="1"/>
  <c r="G16" i="4"/>
  <c r="H16" i="4" s="1"/>
  <c r="G17" i="4"/>
  <c r="H17" i="4" s="1"/>
  <c r="G18" i="4"/>
  <c r="H18" i="4" s="1"/>
  <c r="G5" i="4"/>
  <c r="D19" i="4"/>
  <c r="D14" i="4"/>
  <c r="D9" i="4"/>
  <c r="H5" i="4" l="1"/>
  <c r="I5" i="4" s="1"/>
  <c r="H13" i="4"/>
  <c r="I13" i="4" s="1"/>
  <c r="H12" i="4"/>
  <c r="I12" i="4" s="1"/>
  <c r="G19" i="4"/>
  <c r="I17" i="4"/>
  <c r="I16" i="4"/>
  <c r="I11" i="4"/>
  <c r="G14" i="4"/>
  <c r="I10" i="4"/>
  <c r="I7" i="4"/>
  <c r="I6" i="4"/>
  <c r="G9" i="4"/>
  <c r="H9" i="2"/>
  <c r="I9" i="2" s="1"/>
  <c r="H8" i="2"/>
  <c r="I8" i="2" s="1"/>
  <c r="H14" i="4" l="1"/>
  <c r="H9" i="4"/>
  <c r="I8" i="4"/>
  <c r="I14" i="4"/>
  <c r="I9" i="4"/>
  <c r="H19" i="4"/>
  <c r="I15" i="4"/>
  <c r="I19" i="4" s="1"/>
</calcChain>
</file>

<file path=xl/sharedStrings.xml><?xml version="1.0" encoding="utf-8"?>
<sst xmlns="http://schemas.openxmlformats.org/spreadsheetml/2006/main" count="58" uniqueCount="38">
  <si>
    <t>SUV</t>
  </si>
  <si>
    <t>Předpoklad cenového navýšení</t>
  </si>
  <si>
    <t>systémová změna</t>
  </si>
  <si>
    <t>Úhrn předepsaných záloh do června</t>
  </si>
  <si>
    <t>Zbývá uhradit do konce roku</t>
  </si>
  <si>
    <r>
      <rPr>
        <vertAlign val="superscript"/>
        <sz val="11"/>
        <color theme="1"/>
        <rFont val="Calibri"/>
        <family val="2"/>
        <charset val="238"/>
        <scheme val="minor"/>
      </rPr>
      <t>*)</t>
    </r>
    <r>
      <rPr>
        <sz val="11"/>
        <color theme="1"/>
        <rFont val="Calibri"/>
        <family val="2"/>
        <charset val="238"/>
        <scheme val="minor"/>
      </rPr>
      <t xml:space="preserve"> podle přiloženého rozpisu</t>
    </r>
  </si>
  <si>
    <t>Nákladová položka</t>
  </si>
  <si>
    <t>Elektřina - společné prostory</t>
  </si>
  <si>
    <t>Elektřina - výtahy</t>
  </si>
  <si>
    <t>Odvoz TDO</t>
  </si>
  <si>
    <t>TEPLO</t>
  </si>
  <si>
    <t>599-600</t>
  </si>
  <si>
    <t>Upravený rozpočet</t>
  </si>
  <si>
    <t>Zbývá vybrat</t>
  </si>
  <si>
    <t>601-602</t>
  </si>
  <si>
    <t>603-604</t>
  </si>
  <si>
    <t>605-606</t>
  </si>
  <si>
    <t>Celkem</t>
  </si>
  <si>
    <t>TUV</t>
  </si>
  <si>
    <t>Objekt</t>
  </si>
  <si>
    <t>Služba</t>
  </si>
  <si>
    <t>Výpočtový základ</t>
  </si>
  <si>
    <t>Úprava předpisů záloh na služby spojené s užíváním bytu od 1. července 2023</t>
  </si>
  <si>
    <t>Skutečné náklady roku 2022</t>
  </si>
  <si>
    <t>Předpokládané náklady v roce 2023</t>
  </si>
  <si>
    <t>Měsíčně hrazené zálohy do června</t>
  </si>
  <si>
    <t>Vypočtená výše záloh od 010723</t>
  </si>
  <si>
    <r>
      <t>Zálohy od července k předpisu</t>
    </r>
    <r>
      <rPr>
        <b/>
        <vertAlign val="superscript"/>
        <sz val="11"/>
        <color theme="1"/>
        <rFont val="Calibri"/>
        <family val="2"/>
        <charset val="238"/>
        <scheme val="minor"/>
      </rPr>
      <t>*)</t>
    </r>
  </si>
  <si>
    <t>Úklid</t>
  </si>
  <si>
    <t>změna struktury</t>
  </si>
  <si>
    <t>Režie</t>
  </si>
  <si>
    <t>Dlouhodobá záloha</t>
  </si>
  <si>
    <t>Původní rozpočet 2023</t>
  </si>
  <si>
    <t>Upravený rozpočet 2023</t>
  </si>
  <si>
    <t>Krátkodobá záloha na provoz 2</t>
  </si>
  <si>
    <t>Měsíční zálohy do 06</t>
  </si>
  <si>
    <t>Předepsáno do 30.6.</t>
  </si>
  <si>
    <t>Měsíční zálohy od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</si>
</sst>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ck">
        <color auto="1"/>
      </left>
      <right/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ck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3" fontId="0" fillId="0" borderId="16" xfId="0" applyNumberFormat="1" applyBorder="1"/>
    <xf numFmtId="9" fontId="0" fillId="0" borderId="17" xfId="0" applyNumberFormat="1" applyBorder="1"/>
    <xf numFmtId="3" fontId="0" fillId="0" borderId="17" xfId="0" applyNumberFormat="1" applyBorder="1"/>
    <xf numFmtId="3" fontId="0" fillId="0" borderId="19" xfId="0" applyNumberFormat="1" applyBorder="1"/>
    <xf numFmtId="9" fontId="0" fillId="0" borderId="20" xfId="0" applyNumberFormat="1" applyBorder="1"/>
    <xf numFmtId="3" fontId="0" fillId="0" borderId="20" xfId="0" applyNumberFormat="1" applyBorder="1"/>
    <xf numFmtId="3" fontId="0" fillId="0" borderId="22" xfId="0" applyNumberFormat="1" applyBorder="1"/>
    <xf numFmtId="0" fontId="0" fillId="0" borderId="23" xfId="0" applyBorder="1"/>
    <xf numFmtId="3" fontId="0" fillId="0" borderId="23" xfId="0" applyNumberFormat="1" applyBorder="1"/>
    <xf numFmtId="3" fontId="1" fillId="2" borderId="18" xfId="0" applyNumberFormat="1" applyFont="1" applyFill="1" applyBorder="1"/>
    <xf numFmtId="3" fontId="1" fillId="2" borderId="21" xfId="0" applyNumberFormat="1" applyFont="1" applyFill="1" applyBorder="1"/>
    <xf numFmtId="3" fontId="1" fillId="2" borderId="24" xfId="0" applyNumberFormat="1" applyFont="1" applyFill="1" applyBorder="1"/>
    <xf numFmtId="0" fontId="1" fillId="0" borderId="0" xfId="0" applyFont="1" applyAlignment="1">
      <alignment wrapText="1"/>
    </xf>
    <xf numFmtId="0" fontId="5" fillId="0" borderId="0" xfId="0" applyFont="1"/>
    <xf numFmtId="3" fontId="0" fillId="0" borderId="0" xfId="0" applyNumberFormat="1"/>
    <xf numFmtId="0" fontId="0" fillId="4" borderId="28" xfId="0" applyFill="1" applyBorder="1"/>
    <xf numFmtId="0" fontId="0" fillId="4" borderId="17" xfId="0" applyFill="1" applyBorder="1"/>
    <xf numFmtId="3" fontId="0" fillId="4" borderId="17" xfId="0" applyNumberFormat="1" applyFill="1" applyBorder="1"/>
    <xf numFmtId="0" fontId="0" fillId="4" borderId="20" xfId="0" applyFill="1" applyBorder="1"/>
    <xf numFmtId="3" fontId="0" fillId="4" borderId="20" xfId="0" applyNumberFormat="1" applyFill="1" applyBorder="1"/>
    <xf numFmtId="0" fontId="0" fillId="4" borderId="25" xfId="0" applyFill="1" applyBorder="1"/>
    <xf numFmtId="3" fontId="0" fillId="4" borderId="25" xfId="0" applyNumberFormat="1" applyFill="1" applyBorder="1"/>
    <xf numFmtId="0" fontId="0" fillId="4" borderId="37" xfId="0" applyFill="1" applyBorder="1"/>
    <xf numFmtId="0" fontId="0" fillId="3" borderId="28" xfId="0" applyFill="1" applyBorder="1"/>
    <xf numFmtId="0" fontId="0" fillId="3" borderId="38" xfId="0" applyFill="1" applyBorder="1"/>
    <xf numFmtId="3" fontId="0" fillId="3" borderId="38" xfId="0" applyNumberFormat="1" applyFill="1" applyBorder="1"/>
    <xf numFmtId="0" fontId="0" fillId="3" borderId="20" xfId="0" applyFill="1" applyBorder="1"/>
    <xf numFmtId="3" fontId="0" fillId="3" borderId="20" xfId="0" applyNumberFormat="1" applyFill="1" applyBorder="1"/>
    <xf numFmtId="0" fontId="0" fillId="3" borderId="33" xfId="0" applyFill="1" applyBorder="1"/>
    <xf numFmtId="3" fontId="0" fillId="3" borderId="33" xfId="0" applyNumberFormat="1" applyFill="1" applyBorder="1"/>
    <xf numFmtId="0" fontId="0" fillId="3" borderId="37" xfId="0" applyFill="1" applyBorder="1"/>
    <xf numFmtId="0" fontId="0" fillId="5" borderId="28" xfId="0" applyFill="1" applyBorder="1"/>
    <xf numFmtId="0" fontId="0" fillId="5" borderId="38" xfId="0" applyFill="1" applyBorder="1"/>
    <xf numFmtId="3" fontId="0" fillId="5" borderId="38" xfId="0" applyNumberFormat="1" applyFill="1" applyBorder="1"/>
    <xf numFmtId="0" fontId="0" fillId="5" borderId="20" xfId="0" applyFill="1" applyBorder="1"/>
    <xf numFmtId="3" fontId="0" fillId="5" borderId="20" xfId="0" applyNumberFormat="1" applyFill="1" applyBorder="1"/>
    <xf numFmtId="0" fontId="0" fillId="5" borderId="33" xfId="0" applyFill="1" applyBorder="1"/>
    <xf numFmtId="3" fontId="0" fillId="5" borderId="33" xfId="0" applyNumberFormat="1" applyFill="1" applyBorder="1"/>
    <xf numFmtId="0" fontId="0" fillId="5" borderId="30" xfId="0" applyFill="1" applyBorder="1"/>
    <xf numFmtId="0" fontId="4" fillId="4" borderId="26" xfId="0" applyFont="1" applyFill="1" applyBorder="1"/>
    <xf numFmtId="3" fontId="4" fillId="4" borderId="26" xfId="0" applyNumberFormat="1" applyFont="1" applyFill="1" applyBorder="1"/>
    <xf numFmtId="0" fontId="4" fillId="3" borderId="26" xfId="0" applyFont="1" applyFill="1" applyBorder="1"/>
    <xf numFmtId="3" fontId="4" fillId="3" borderId="26" xfId="0" applyNumberFormat="1" applyFont="1" applyFill="1" applyBorder="1"/>
    <xf numFmtId="0" fontId="4" fillId="5" borderId="31" xfId="0" applyFont="1" applyFill="1" applyBorder="1"/>
    <xf numFmtId="3" fontId="4" fillId="5" borderId="31" xfId="0" applyNumberFormat="1" applyFont="1" applyFill="1" applyBorder="1"/>
    <xf numFmtId="3" fontId="1" fillId="6" borderId="18" xfId="0" applyNumberFormat="1" applyFont="1" applyFill="1" applyBorder="1"/>
    <xf numFmtId="3" fontId="1" fillId="6" borderId="21" xfId="0" applyNumberFormat="1" applyFont="1" applyFill="1" applyBorder="1"/>
    <xf numFmtId="3" fontId="1" fillId="6" borderId="24" xfId="0" applyNumberFormat="1" applyFont="1" applyFill="1" applyBorder="1"/>
    <xf numFmtId="3" fontId="1" fillId="7" borderId="18" xfId="0" applyNumberFormat="1" applyFont="1" applyFill="1" applyBorder="1"/>
    <xf numFmtId="3" fontId="1" fillId="7" borderId="21" xfId="0" applyNumberFormat="1" applyFont="1" applyFill="1" applyBorder="1"/>
    <xf numFmtId="3" fontId="1" fillId="7" borderId="36" xfId="0" applyNumberFormat="1" applyFont="1" applyFill="1" applyBorder="1"/>
    <xf numFmtId="3" fontId="4" fillId="7" borderId="35" xfId="0" applyNumberFormat="1" applyFont="1" applyFill="1" applyBorder="1"/>
    <xf numFmtId="3" fontId="1" fillId="7" borderId="39" xfId="0" applyNumberFormat="1" applyFont="1" applyFill="1" applyBorder="1"/>
    <xf numFmtId="3" fontId="1" fillId="7" borderId="34" xfId="0" applyNumberFormat="1" applyFont="1" applyFill="1" applyBorder="1"/>
    <xf numFmtId="3" fontId="4" fillId="7" borderId="32" xfId="0" applyNumberFormat="1" applyFont="1" applyFill="1" applyBorder="1"/>
    <xf numFmtId="0" fontId="0" fillId="0" borderId="40" xfId="0" applyBorder="1"/>
    <xf numFmtId="3" fontId="0" fillId="0" borderId="41" xfId="0" applyNumberFormat="1" applyBorder="1"/>
    <xf numFmtId="9" fontId="0" fillId="0" borderId="25" xfId="0" applyNumberFormat="1" applyBorder="1"/>
    <xf numFmtId="3" fontId="0" fillId="0" borderId="25" xfId="0" applyNumberFormat="1" applyBorder="1"/>
    <xf numFmtId="3" fontId="1" fillId="2" borderId="36" xfId="0" applyNumberFormat="1" applyFont="1" applyFill="1" applyBorder="1"/>
    <xf numFmtId="3" fontId="1" fillId="6" borderId="36" xfId="0" applyNumberFormat="1" applyFont="1" applyFill="1" applyBorder="1"/>
    <xf numFmtId="0" fontId="0" fillId="0" borderId="42" xfId="0" applyBorder="1"/>
    <xf numFmtId="3" fontId="0" fillId="0" borderId="43" xfId="0" applyNumberFormat="1" applyBorder="1"/>
    <xf numFmtId="3" fontId="0" fillId="0" borderId="44" xfId="0" applyNumberFormat="1" applyBorder="1"/>
    <xf numFmtId="3" fontId="1" fillId="2" borderId="45" xfId="0" applyNumberFormat="1" applyFont="1" applyFill="1" applyBorder="1"/>
    <xf numFmtId="3" fontId="1" fillId="6" borderId="45" xfId="0" applyNumberFormat="1" applyFont="1" applyFill="1" applyBorder="1"/>
    <xf numFmtId="3" fontId="0" fillId="8" borderId="44" xfId="0" applyNumberFormat="1" applyFill="1" applyBorder="1"/>
    <xf numFmtId="3" fontId="0" fillId="8" borderId="20" xfId="0" applyNumberFormat="1" applyFill="1" applyBorder="1"/>
    <xf numFmtId="3" fontId="0" fillId="8" borderId="23" xfId="0" applyNumberFormat="1" applyFill="1" applyBorder="1"/>
    <xf numFmtId="3" fontId="0" fillId="8" borderId="17" xfId="0" applyNumberFormat="1" applyFill="1" applyBorder="1"/>
    <xf numFmtId="3" fontId="0" fillId="8" borderId="25" xfId="0" applyNumberFormat="1" applyFill="1" applyBorder="1"/>
    <xf numFmtId="3" fontId="0" fillId="9" borderId="17" xfId="0" applyNumberFormat="1" applyFill="1" applyBorder="1"/>
    <xf numFmtId="3" fontId="0" fillId="9" borderId="20" xfId="0" applyNumberFormat="1" applyFill="1" applyBorder="1"/>
    <xf numFmtId="3" fontId="0" fillId="9" borderId="25" xfId="0" applyNumberFormat="1" applyFill="1" applyBorder="1"/>
    <xf numFmtId="3" fontId="4" fillId="9" borderId="26" xfId="0" applyNumberFormat="1" applyFont="1" applyFill="1" applyBorder="1"/>
    <xf numFmtId="3" fontId="0" fillId="10" borderId="38" xfId="0" applyNumberFormat="1" applyFill="1" applyBorder="1"/>
    <xf numFmtId="3" fontId="0" fillId="10" borderId="20" xfId="0" applyNumberFormat="1" applyFill="1" applyBorder="1"/>
    <xf numFmtId="3" fontId="0" fillId="10" borderId="33" xfId="0" applyNumberFormat="1" applyFill="1" applyBorder="1"/>
    <xf numFmtId="3" fontId="4" fillId="10" borderId="26" xfId="0" applyNumberFormat="1" applyFont="1" applyFill="1" applyBorder="1"/>
    <xf numFmtId="3" fontId="0" fillId="11" borderId="38" xfId="0" applyNumberFormat="1" applyFill="1" applyBorder="1"/>
    <xf numFmtId="3" fontId="0" fillId="11" borderId="20" xfId="0" applyNumberFormat="1" applyFill="1" applyBorder="1"/>
    <xf numFmtId="3" fontId="0" fillId="11" borderId="33" xfId="0" applyNumberFormat="1" applyFill="1" applyBorder="1"/>
    <xf numFmtId="3" fontId="4" fillId="11" borderId="31" xfId="0" applyNumberFormat="1" applyFont="1" applyFill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DF86B-60CE-4ED7-A9CB-33836C437EDE}">
  <sheetPr>
    <pageSetUpPr fitToPage="1"/>
  </sheetPr>
  <dimension ref="B2:K15"/>
  <sheetViews>
    <sheetView workbookViewId="0">
      <selection activeCell="F9" sqref="F9"/>
    </sheetView>
  </sheetViews>
  <sheetFormatPr defaultRowHeight="15" x14ac:dyDescent="0.25"/>
  <cols>
    <col min="2" max="2" width="28.140625" customWidth="1"/>
    <col min="3" max="3" width="20" customWidth="1"/>
    <col min="4" max="4" width="19.140625" customWidth="1"/>
    <col min="5" max="5" width="16.5703125" customWidth="1"/>
    <col min="6" max="6" width="13.42578125" customWidth="1"/>
    <col min="7" max="7" width="15" customWidth="1"/>
    <col min="8" max="8" width="12.85546875" customWidth="1"/>
    <col min="9" max="9" width="14" customWidth="1"/>
    <col min="10" max="10" width="12.140625" customWidth="1"/>
    <col min="11" max="11" width="14.7109375" customWidth="1"/>
  </cols>
  <sheetData>
    <row r="2" spans="2:11" ht="15.75" x14ac:dyDescent="0.25">
      <c r="B2" s="17" t="s">
        <v>22</v>
      </c>
    </row>
    <row r="3" spans="2:11" ht="15.75" thickBot="1" x14ac:dyDescent="0.3"/>
    <row r="4" spans="2:11" ht="15" customHeight="1" thickTop="1" x14ac:dyDescent="0.25">
      <c r="B4" s="87" t="s">
        <v>6</v>
      </c>
      <c r="C4" s="90" t="s">
        <v>23</v>
      </c>
      <c r="D4" s="93" t="s">
        <v>1</v>
      </c>
      <c r="E4" s="96" t="s">
        <v>24</v>
      </c>
      <c r="F4" s="102" t="s">
        <v>25</v>
      </c>
      <c r="G4" s="93" t="s">
        <v>3</v>
      </c>
      <c r="H4" s="93" t="s">
        <v>4</v>
      </c>
      <c r="I4" s="93" t="s">
        <v>26</v>
      </c>
      <c r="J4" s="105" t="s">
        <v>27</v>
      </c>
      <c r="K4" s="99" t="s">
        <v>21</v>
      </c>
    </row>
    <row r="5" spans="2:11" x14ac:dyDescent="0.25">
      <c r="B5" s="88"/>
      <c r="C5" s="91"/>
      <c r="D5" s="94"/>
      <c r="E5" s="97"/>
      <c r="F5" s="103"/>
      <c r="G5" s="94"/>
      <c r="H5" s="94"/>
      <c r="I5" s="94"/>
      <c r="J5" s="106"/>
      <c r="K5" s="100"/>
    </row>
    <row r="6" spans="2:11" x14ac:dyDescent="0.25">
      <c r="B6" s="88"/>
      <c r="C6" s="91"/>
      <c r="D6" s="94"/>
      <c r="E6" s="97"/>
      <c r="F6" s="103"/>
      <c r="G6" s="94"/>
      <c r="H6" s="94"/>
      <c r="I6" s="94"/>
      <c r="J6" s="106"/>
      <c r="K6" s="100"/>
    </row>
    <row r="7" spans="2:11" ht="15.75" thickBot="1" x14ac:dyDescent="0.3">
      <c r="B7" s="89"/>
      <c r="C7" s="92"/>
      <c r="D7" s="95"/>
      <c r="E7" s="98"/>
      <c r="F7" s="104"/>
      <c r="G7" s="95"/>
      <c r="H7" s="95"/>
      <c r="I7" s="95"/>
      <c r="J7" s="107"/>
      <c r="K7" s="101"/>
    </row>
    <row r="8" spans="2:11" ht="21.75" customHeight="1" x14ac:dyDescent="0.25">
      <c r="B8" s="1" t="s">
        <v>7</v>
      </c>
      <c r="C8" s="4">
        <v>78505</v>
      </c>
      <c r="D8" s="5">
        <v>0.4</v>
      </c>
      <c r="E8" s="73">
        <v>110000</v>
      </c>
      <c r="F8" s="6">
        <v>11478</v>
      </c>
      <c r="G8" s="6">
        <f>6*F8</f>
        <v>68868</v>
      </c>
      <c r="H8" s="6">
        <f>E8-G8</f>
        <v>41132</v>
      </c>
      <c r="I8" s="6">
        <f>H8/6</f>
        <v>6855.333333333333</v>
      </c>
      <c r="J8" s="13">
        <v>6886</v>
      </c>
      <c r="K8" s="49">
        <v>82632</v>
      </c>
    </row>
    <row r="9" spans="2:11" ht="21.75" customHeight="1" x14ac:dyDescent="0.25">
      <c r="B9" s="2" t="s">
        <v>8</v>
      </c>
      <c r="C9" s="7">
        <v>79919</v>
      </c>
      <c r="D9" s="8">
        <v>0.4</v>
      </c>
      <c r="E9" s="71">
        <v>112000</v>
      </c>
      <c r="F9" s="9">
        <v>11478</v>
      </c>
      <c r="G9" s="9">
        <f>6*F9</f>
        <v>68868</v>
      </c>
      <c r="H9" s="9">
        <f>E9-G9</f>
        <v>43132</v>
      </c>
      <c r="I9" s="9">
        <f>H9/6</f>
        <v>7188.666666666667</v>
      </c>
      <c r="J9" s="14">
        <v>7195</v>
      </c>
      <c r="K9" s="50">
        <v>86340</v>
      </c>
    </row>
    <row r="10" spans="2:11" ht="21.75" customHeight="1" x14ac:dyDescent="0.25">
      <c r="B10" s="59" t="s">
        <v>28</v>
      </c>
      <c r="C10" s="60">
        <v>298851</v>
      </c>
      <c r="D10" s="61" t="s">
        <v>29</v>
      </c>
      <c r="E10" s="74">
        <v>320000</v>
      </c>
      <c r="F10" s="62">
        <v>19704</v>
      </c>
      <c r="G10" s="62">
        <v>118224</v>
      </c>
      <c r="H10" s="9">
        <f>E10-G10</f>
        <v>201776</v>
      </c>
      <c r="I10" s="9">
        <f>H10/6</f>
        <v>33629.333333333336</v>
      </c>
      <c r="J10" s="63">
        <v>33637</v>
      </c>
      <c r="K10" s="64">
        <v>403644</v>
      </c>
    </row>
    <row r="11" spans="2:11" ht="21.75" customHeight="1" thickBot="1" x14ac:dyDescent="0.3">
      <c r="B11" s="3" t="s">
        <v>9</v>
      </c>
      <c r="C11" s="10">
        <v>410930</v>
      </c>
      <c r="D11" s="11" t="s">
        <v>2</v>
      </c>
      <c r="E11" s="72">
        <v>350000</v>
      </c>
      <c r="F11" s="12">
        <v>47593</v>
      </c>
      <c r="G11" s="12">
        <v>285558</v>
      </c>
      <c r="H11" s="12">
        <f>E11-G11</f>
        <v>64442</v>
      </c>
      <c r="I11" s="12">
        <f>H11/6</f>
        <v>10740.333333333334</v>
      </c>
      <c r="J11" s="15">
        <v>10890</v>
      </c>
      <c r="K11" s="51">
        <v>130680</v>
      </c>
    </row>
    <row r="12" spans="2:11" ht="15.75" thickTop="1" x14ac:dyDescent="0.25"/>
    <row r="13" spans="2:11" ht="17.25" x14ac:dyDescent="0.25">
      <c r="B13" t="s">
        <v>5</v>
      </c>
    </row>
    <row r="15" spans="2:11" x14ac:dyDescent="0.25">
      <c r="J15" s="16"/>
    </row>
  </sheetData>
  <mergeCells count="10">
    <mergeCell ref="B4:B7"/>
    <mergeCell ref="C4:C7"/>
    <mergeCell ref="D4:D7"/>
    <mergeCell ref="E4:E7"/>
    <mergeCell ref="K4:K7"/>
    <mergeCell ref="F4:F7"/>
    <mergeCell ref="G4:G7"/>
    <mergeCell ref="H4:H7"/>
    <mergeCell ref="I4:I7"/>
    <mergeCell ref="J4:J7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EF44A-408A-4628-9CFF-8F3DCD092A37}">
  <sheetPr>
    <pageSetUpPr fitToPage="1"/>
  </sheetPr>
  <dimension ref="B2:J14"/>
  <sheetViews>
    <sheetView workbookViewId="0">
      <selection activeCell="E18" sqref="E18"/>
    </sheetView>
  </sheetViews>
  <sheetFormatPr defaultRowHeight="15" x14ac:dyDescent="0.25"/>
  <cols>
    <col min="2" max="2" width="28.140625" customWidth="1"/>
    <col min="3" max="3" width="20" customWidth="1"/>
    <col min="4" max="4" width="16.5703125" customWidth="1"/>
    <col min="5" max="5" width="13.42578125" customWidth="1"/>
    <col min="6" max="6" width="15" customWidth="1"/>
    <col min="7" max="7" width="12.85546875" customWidth="1"/>
    <col min="8" max="8" width="14" customWidth="1"/>
    <col min="9" max="9" width="12.140625" customWidth="1"/>
    <col min="10" max="10" width="14.7109375" customWidth="1"/>
  </cols>
  <sheetData>
    <row r="2" spans="2:10" ht="15.75" x14ac:dyDescent="0.25">
      <c r="B2" s="17" t="s">
        <v>22</v>
      </c>
    </row>
    <row r="3" spans="2:10" ht="15.75" thickBot="1" x14ac:dyDescent="0.3"/>
    <row r="4" spans="2:10" ht="15" customHeight="1" thickTop="1" x14ac:dyDescent="0.25">
      <c r="B4" s="87" t="s">
        <v>6</v>
      </c>
      <c r="C4" s="90" t="s">
        <v>32</v>
      </c>
      <c r="D4" s="96" t="s">
        <v>33</v>
      </c>
      <c r="E4" s="102" t="s">
        <v>25</v>
      </c>
      <c r="F4" s="93" t="s">
        <v>3</v>
      </c>
      <c r="G4" s="93" t="s">
        <v>4</v>
      </c>
      <c r="H4" s="93" t="s">
        <v>26</v>
      </c>
      <c r="I4" s="105" t="s">
        <v>27</v>
      </c>
      <c r="J4" s="99" t="s">
        <v>21</v>
      </c>
    </row>
    <row r="5" spans="2:10" x14ac:dyDescent="0.25">
      <c r="B5" s="88"/>
      <c r="C5" s="91"/>
      <c r="D5" s="97"/>
      <c r="E5" s="103"/>
      <c r="F5" s="94"/>
      <c r="G5" s="94"/>
      <c r="H5" s="94"/>
      <c r="I5" s="106"/>
      <c r="J5" s="100"/>
    </row>
    <row r="6" spans="2:10" x14ac:dyDescent="0.25">
      <c r="B6" s="88"/>
      <c r="C6" s="91"/>
      <c r="D6" s="97"/>
      <c r="E6" s="103"/>
      <c r="F6" s="94"/>
      <c r="G6" s="94"/>
      <c r="H6" s="94"/>
      <c r="I6" s="106"/>
      <c r="J6" s="100"/>
    </row>
    <row r="7" spans="2:10" ht="15.75" thickBot="1" x14ac:dyDescent="0.3">
      <c r="B7" s="89"/>
      <c r="C7" s="92"/>
      <c r="D7" s="98"/>
      <c r="E7" s="104"/>
      <c r="F7" s="95"/>
      <c r="G7" s="95"/>
      <c r="H7" s="95"/>
      <c r="I7" s="107"/>
      <c r="J7" s="101"/>
    </row>
    <row r="8" spans="2:10" ht="21.75" customHeight="1" x14ac:dyDescent="0.25">
      <c r="B8" s="65" t="s">
        <v>34</v>
      </c>
      <c r="C8" s="66">
        <v>571116</v>
      </c>
      <c r="D8" s="70">
        <v>862704</v>
      </c>
      <c r="E8" s="67">
        <v>47593</v>
      </c>
      <c r="F8" s="6">
        <f>6*E8</f>
        <v>285558</v>
      </c>
      <c r="G8" s="6">
        <f>D8-F8</f>
        <v>577146</v>
      </c>
      <c r="H8" s="6">
        <f>G8/6</f>
        <v>96191</v>
      </c>
      <c r="I8" s="68">
        <v>96230</v>
      </c>
      <c r="J8" s="69">
        <v>1154760</v>
      </c>
    </row>
    <row r="9" spans="2:10" ht="21.75" customHeight="1" x14ac:dyDescent="0.25">
      <c r="B9" s="2" t="s">
        <v>30</v>
      </c>
      <c r="C9" s="7">
        <v>87360</v>
      </c>
      <c r="D9" s="71">
        <v>174720</v>
      </c>
      <c r="E9" s="9">
        <v>7280</v>
      </c>
      <c r="F9" s="9">
        <f>6*E9</f>
        <v>43680</v>
      </c>
      <c r="G9" s="9">
        <f>D9-F9</f>
        <v>131040</v>
      </c>
      <c r="H9" s="9">
        <v>21840</v>
      </c>
      <c r="I9" s="14">
        <v>21840</v>
      </c>
      <c r="J9" s="50">
        <v>120</v>
      </c>
    </row>
    <row r="10" spans="2:10" ht="21.75" customHeight="1" thickBot="1" x14ac:dyDescent="0.3">
      <c r="B10" s="3" t="s">
        <v>31</v>
      </c>
      <c r="C10" s="10">
        <v>3505860</v>
      </c>
      <c r="D10" s="72">
        <v>3085140</v>
      </c>
      <c r="E10" s="12">
        <v>292155</v>
      </c>
      <c r="F10" s="12">
        <f>6*E10</f>
        <v>1752930</v>
      </c>
      <c r="G10" s="12">
        <f>D10-F10</f>
        <v>1332210</v>
      </c>
      <c r="H10" s="12">
        <f>G10/6</f>
        <v>222035</v>
      </c>
      <c r="I10" s="15">
        <v>222042</v>
      </c>
      <c r="J10" s="51">
        <v>2664504</v>
      </c>
    </row>
    <row r="11" spans="2:10" ht="15.75" thickTop="1" x14ac:dyDescent="0.25"/>
    <row r="12" spans="2:10" ht="17.25" x14ac:dyDescent="0.25">
      <c r="B12" t="s">
        <v>5</v>
      </c>
    </row>
    <row r="14" spans="2:10" x14ac:dyDescent="0.25">
      <c r="I14" s="16"/>
    </row>
  </sheetData>
  <mergeCells count="9">
    <mergeCell ref="G4:G7"/>
    <mergeCell ref="H4:H7"/>
    <mergeCell ref="I4:I7"/>
    <mergeCell ref="J4:J7"/>
    <mergeCell ref="B4:B7"/>
    <mergeCell ref="C4:C7"/>
    <mergeCell ref="D4:D7"/>
    <mergeCell ref="E4:E7"/>
    <mergeCell ref="F4:F7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8474E-33C1-48C5-B0BF-48C85FB0F1F2}">
  <dimension ref="B1:I20"/>
  <sheetViews>
    <sheetView tabSelected="1" workbookViewId="0">
      <selection activeCell="F10" sqref="F10"/>
    </sheetView>
  </sheetViews>
  <sheetFormatPr defaultRowHeight="15" x14ac:dyDescent="0.25"/>
  <cols>
    <col min="2" max="2" width="20.140625" customWidth="1"/>
    <col min="3" max="3" width="13" customWidth="1"/>
    <col min="4" max="4" width="18.85546875" customWidth="1"/>
    <col min="5" max="6" width="15.85546875" customWidth="1"/>
    <col min="7" max="7" width="12.28515625" customWidth="1"/>
    <col min="8" max="8" width="13" customWidth="1"/>
    <col min="9" max="9" width="14.7109375" customWidth="1"/>
  </cols>
  <sheetData>
    <row r="1" spans="2:9" ht="15.75" thickBot="1" x14ac:dyDescent="0.3"/>
    <row r="2" spans="2:9" ht="15.75" customHeight="1" thickTop="1" x14ac:dyDescent="0.25">
      <c r="B2" s="108" t="s">
        <v>20</v>
      </c>
      <c r="C2" s="93" t="s">
        <v>19</v>
      </c>
      <c r="D2" s="93" t="s">
        <v>12</v>
      </c>
      <c r="E2" s="93" t="s">
        <v>35</v>
      </c>
      <c r="F2" s="93" t="s">
        <v>36</v>
      </c>
      <c r="G2" s="93" t="s">
        <v>13</v>
      </c>
      <c r="H2" s="93" t="s">
        <v>37</v>
      </c>
      <c r="I2" s="111" t="s">
        <v>21</v>
      </c>
    </row>
    <row r="3" spans="2:9" x14ac:dyDescent="0.25">
      <c r="B3" s="109"/>
      <c r="C3" s="94"/>
      <c r="D3" s="94"/>
      <c r="E3" s="94"/>
      <c r="F3" s="94"/>
      <c r="G3" s="94"/>
      <c r="H3" s="94"/>
      <c r="I3" s="112"/>
    </row>
    <row r="4" spans="2:9" ht="15.75" thickBot="1" x14ac:dyDescent="0.3">
      <c r="B4" s="110"/>
      <c r="C4" s="95"/>
      <c r="D4" s="95"/>
      <c r="E4" s="95"/>
      <c r="F4" s="95"/>
      <c r="G4" s="95"/>
      <c r="H4" s="95"/>
      <c r="I4" s="113"/>
    </row>
    <row r="5" spans="2:9" x14ac:dyDescent="0.25">
      <c r="B5" s="19" t="s">
        <v>10</v>
      </c>
      <c r="C5" s="20" t="s">
        <v>11</v>
      </c>
      <c r="D5" s="75">
        <v>850000</v>
      </c>
      <c r="E5" s="21">
        <v>62928</v>
      </c>
      <c r="F5" s="21">
        <f>6*E5</f>
        <v>377568</v>
      </c>
      <c r="G5" s="21">
        <f>D5-F5</f>
        <v>472432</v>
      </c>
      <c r="H5" s="21">
        <f>G5/6</f>
        <v>78738.666666666672</v>
      </c>
      <c r="I5" s="52">
        <f>12*H5</f>
        <v>944864</v>
      </c>
    </row>
    <row r="6" spans="2:9" x14ac:dyDescent="0.25">
      <c r="B6" s="19"/>
      <c r="C6" s="22" t="s">
        <v>14</v>
      </c>
      <c r="D6" s="76">
        <v>865000</v>
      </c>
      <c r="E6" s="23">
        <v>64797</v>
      </c>
      <c r="F6" s="23">
        <f t="shared" ref="F6:F8" si="0">6*E6</f>
        <v>388782</v>
      </c>
      <c r="G6" s="23">
        <f t="shared" ref="G6:G18" si="1">D6-F6</f>
        <v>476218</v>
      </c>
      <c r="H6" s="23">
        <f t="shared" ref="H6:H8" si="2">G6/6</f>
        <v>79369.666666666672</v>
      </c>
      <c r="I6" s="53">
        <f t="shared" ref="I6:I18" si="3">12*H6</f>
        <v>952436</v>
      </c>
    </row>
    <row r="7" spans="2:9" x14ac:dyDescent="0.25">
      <c r="B7" s="19"/>
      <c r="C7" s="22" t="s">
        <v>15</v>
      </c>
      <c r="D7" s="76">
        <v>895000</v>
      </c>
      <c r="E7" s="23">
        <v>67165</v>
      </c>
      <c r="F7" s="23">
        <f t="shared" si="0"/>
        <v>402990</v>
      </c>
      <c r="G7" s="23">
        <f t="shared" si="1"/>
        <v>492010</v>
      </c>
      <c r="H7" s="23">
        <f t="shared" si="2"/>
        <v>82001.666666666672</v>
      </c>
      <c r="I7" s="53">
        <f t="shared" si="3"/>
        <v>984020</v>
      </c>
    </row>
    <row r="8" spans="2:9" x14ac:dyDescent="0.25">
      <c r="B8" s="19"/>
      <c r="C8" s="24" t="s">
        <v>16</v>
      </c>
      <c r="D8" s="77">
        <v>920000</v>
      </c>
      <c r="E8" s="25">
        <v>68070</v>
      </c>
      <c r="F8" s="25">
        <f t="shared" si="0"/>
        <v>408420</v>
      </c>
      <c r="G8" s="25">
        <f t="shared" si="1"/>
        <v>511580</v>
      </c>
      <c r="H8" s="25">
        <f t="shared" si="2"/>
        <v>85263.333333333328</v>
      </c>
      <c r="I8" s="54">
        <f t="shared" si="3"/>
        <v>1023160</v>
      </c>
    </row>
    <row r="9" spans="2:9" x14ac:dyDescent="0.25">
      <c r="B9" s="26"/>
      <c r="C9" s="43" t="s">
        <v>17</v>
      </c>
      <c r="D9" s="78">
        <f>SUM(D5:D8)</f>
        <v>3530000</v>
      </c>
      <c r="E9" s="44">
        <f t="shared" ref="E9:H9" si="4">SUM(E5:E8)</f>
        <v>262960</v>
      </c>
      <c r="F9" s="44">
        <f t="shared" si="4"/>
        <v>1577760</v>
      </c>
      <c r="G9" s="44">
        <f t="shared" si="4"/>
        <v>1952240</v>
      </c>
      <c r="H9" s="44">
        <f t="shared" si="4"/>
        <v>325373.33333333331</v>
      </c>
      <c r="I9" s="55">
        <f>SUM(I5:I8)</f>
        <v>3904480</v>
      </c>
    </row>
    <row r="10" spans="2:9" x14ac:dyDescent="0.25">
      <c r="B10" s="27" t="s">
        <v>18</v>
      </c>
      <c r="C10" s="28" t="s">
        <v>11</v>
      </c>
      <c r="D10" s="79">
        <v>575000</v>
      </c>
      <c r="E10" s="29">
        <v>39702</v>
      </c>
      <c r="F10" s="29">
        <f t="shared" ref="F10:F13" si="5">6*E10</f>
        <v>238212</v>
      </c>
      <c r="G10" s="29">
        <f t="shared" si="1"/>
        <v>336788</v>
      </c>
      <c r="H10" s="29">
        <f t="shared" ref="H10:H13" si="6">G10/6</f>
        <v>56131.333333333336</v>
      </c>
      <c r="I10" s="56">
        <f t="shared" si="3"/>
        <v>673576</v>
      </c>
    </row>
    <row r="11" spans="2:9" x14ac:dyDescent="0.25">
      <c r="B11" s="27"/>
      <c r="C11" s="30" t="s">
        <v>14</v>
      </c>
      <c r="D11" s="80">
        <v>770000</v>
      </c>
      <c r="E11" s="31">
        <v>54512</v>
      </c>
      <c r="F11" s="31">
        <f t="shared" si="5"/>
        <v>327072</v>
      </c>
      <c r="G11" s="31">
        <f t="shared" si="1"/>
        <v>442928</v>
      </c>
      <c r="H11" s="31">
        <f t="shared" si="6"/>
        <v>73821.333333333328</v>
      </c>
      <c r="I11" s="53">
        <f t="shared" si="3"/>
        <v>885856</v>
      </c>
    </row>
    <row r="12" spans="2:9" x14ac:dyDescent="0.25">
      <c r="B12" s="27"/>
      <c r="C12" s="30" t="s">
        <v>15</v>
      </c>
      <c r="D12" s="80">
        <v>675000</v>
      </c>
      <c r="E12" s="31">
        <v>52134</v>
      </c>
      <c r="F12" s="31">
        <f t="shared" si="5"/>
        <v>312804</v>
      </c>
      <c r="G12" s="31">
        <f t="shared" si="1"/>
        <v>362196</v>
      </c>
      <c r="H12" s="31">
        <f t="shared" si="6"/>
        <v>60366</v>
      </c>
      <c r="I12" s="53">
        <f t="shared" si="3"/>
        <v>724392</v>
      </c>
    </row>
    <row r="13" spans="2:9" x14ac:dyDescent="0.25">
      <c r="B13" s="27"/>
      <c r="C13" s="32" t="s">
        <v>16</v>
      </c>
      <c r="D13" s="81">
        <v>740000</v>
      </c>
      <c r="E13" s="33">
        <v>52776</v>
      </c>
      <c r="F13" s="33">
        <f t="shared" si="5"/>
        <v>316656</v>
      </c>
      <c r="G13" s="33">
        <f t="shared" si="1"/>
        <v>423344</v>
      </c>
      <c r="H13" s="33">
        <f t="shared" si="6"/>
        <v>70557.333333333328</v>
      </c>
      <c r="I13" s="57">
        <f t="shared" si="3"/>
        <v>846688</v>
      </c>
    </row>
    <row r="14" spans="2:9" x14ac:dyDescent="0.25">
      <c r="B14" s="34"/>
      <c r="C14" s="45" t="s">
        <v>17</v>
      </c>
      <c r="D14" s="82">
        <f>SUM(D10:D13)</f>
        <v>2760000</v>
      </c>
      <c r="E14" s="46">
        <f t="shared" ref="E14:H14" si="7">SUM(E10:E13)</f>
        <v>199124</v>
      </c>
      <c r="F14" s="46">
        <f t="shared" si="7"/>
        <v>1194744</v>
      </c>
      <c r="G14" s="46">
        <f t="shared" si="7"/>
        <v>1565256</v>
      </c>
      <c r="H14" s="46">
        <f t="shared" si="7"/>
        <v>260876</v>
      </c>
      <c r="I14" s="55">
        <f>SUM(I10:I13)</f>
        <v>3130512</v>
      </c>
    </row>
    <row r="15" spans="2:9" x14ac:dyDescent="0.25">
      <c r="B15" s="35" t="s">
        <v>0</v>
      </c>
      <c r="C15" s="36" t="s">
        <v>11</v>
      </c>
      <c r="D15" s="83">
        <v>225000</v>
      </c>
      <c r="E15" s="37">
        <v>19259</v>
      </c>
      <c r="F15" s="37">
        <f t="shared" ref="F15:F18" si="8">6*E15</f>
        <v>115554</v>
      </c>
      <c r="G15" s="37">
        <f t="shared" si="1"/>
        <v>109446</v>
      </c>
      <c r="H15" s="37">
        <f t="shared" ref="H15:H18" si="9">G15/6</f>
        <v>18241</v>
      </c>
      <c r="I15" s="56">
        <f t="shared" si="3"/>
        <v>218892</v>
      </c>
    </row>
    <row r="16" spans="2:9" x14ac:dyDescent="0.25">
      <c r="B16" s="35"/>
      <c r="C16" s="38" t="s">
        <v>14</v>
      </c>
      <c r="D16" s="84">
        <v>285000</v>
      </c>
      <c r="E16" s="39">
        <v>21071</v>
      </c>
      <c r="F16" s="39">
        <f t="shared" si="8"/>
        <v>126426</v>
      </c>
      <c r="G16" s="39">
        <f t="shared" si="1"/>
        <v>158574</v>
      </c>
      <c r="H16" s="39">
        <f t="shared" si="9"/>
        <v>26429</v>
      </c>
      <c r="I16" s="53">
        <f t="shared" si="3"/>
        <v>317148</v>
      </c>
    </row>
    <row r="17" spans="2:9" x14ac:dyDescent="0.25">
      <c r="B17" s="35"/>
      <c r="C17" s="38" t="s">
        <v>15</v>
      </c>
      <c r="D17" s="84">
        <v>250000</v>
      </c>
      <c r="E17" s="39">
        <v>22879</v>
      </c>
      <c r="F17" s="39">
        <f t="shared" si="8"/>
        <v>137274</v>
      </c>
      <c r="G17" s="39">
        <f t="shared" si="1"/>
        <v>112726</v>
      </c>
      <c r="H17" s="39">
        <f t="shared" si="9"/>
        <v>18787.666666666668</v>
      </c>
      <c r="I17" s="53">
        <f t="shared" si="3"/>
        <v>225452</v>
      </c>
    </row>
    <row r="18" spans="2:9" x14ac:dyDescent="0.25">
      <c r="B18" s="35"/>
      <c r="C18" s="40" t="s">
        <v>16</v>
      </c>
      <c r="D18" s="85">
        <v>280000</v>
      </c>
      <c r="E18" s="41">
        <v>21757</v>
      </c>
      <c r="F18" s="41">
        <f t="shared" si="8"/>
        <v>130542</v>
      </c>
      <c r="G18" s="41">
        <f t="shared" si="1"/>
        <v>149458</v>
      </c>
      <c r="H18" s="41">
        <f t="shared" si="9"/>
        <v>24909.666666666668</v>
      </c>
      <c r="I18" s="57">
        <f t="shared" si="3"/>
        <v>298916</v>
      </c>
    </row>
    <row r="19" spans="2:9" ht="15.75" thickBot="1" x14ac:dyDescent="0.3">
      <c r="B19" s="42"/>
      <c r="C19" s="47" t="s">
        <v>17</v>
      </c>
      <c r="D19" s="86">
        <f>SUM(D15:D18)</f>
        <v>1040000</v>
      </c>
      <c r="E19" s="48">
        <f t="shared" ref="E19:H19" si="10">SUM(E15:E18)</f>
        <v>84966</v>
      </c>
      <c r="F19" s="48">
        <f t="shared" si="10"/>
        <v>509796</v>
      </c>
      <c r="G19" s="48">
        <f t="shared" si="10"/>
        <v>530204</v>
      </c>
      <c r="H19" s="48">
        <f t="shared" si="10"/>
        <v>88367.333333333343</v>
      </c>
      <c r="I19" s="58">
        <f>SUM(I15:I18)</f>
        <v>1060408</v>
      </c>
    </row>
    <row r="20" spans="2:9" ht="15.75" thickTop="1" x14ac:dyDescent="0.25">
      <c r="D20" s="18"/>
      <c r="E20" s="18"/>
      <c r="F20" s="18"/>
      <c r="G20" s="18"/>
      <c r="H20" s="18"/>
    </row>
  </sheetData>
  <mergeCells count="8">
    <mergeCell ref="B2:B4"/>
    <mergeCell ref="I2:I4"/>
    <mergeCell ref="D2:D4"/>
    <mergeCell ref="E2:E4"/>
    <mergeCell ref="F2:F4"/>
    <mergeCell ref="G2:G4"/>
    <mergeCell ref="H2:H4"/>
    <mergeCell ref="C2:C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Energie+TDO+Úklid</vt:lpstr>
      <vt:lpstr>FO+Provoz+režie</vt:lpstr>
      <vt:lpstr>Teplo+voda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2022-05-30T21:30:39Z</cp:lastPrinted>
  <dcterms:created xsi:type="dcterms:W3CDTF">2022-05-30T18:28:46Z</dcterms:created>
  <dcterms:modified xsi:type="dcterms:W3CDTF">2023-04-20T15:48:02Z</dcterms:modified>
</cp:coreProperties>
</file>