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80"/>
  </bookViews>
  <sheets>
    <sheet name="Rozpočet" sheetId="1" r:id="rId1"/>
    <sheet name="Služb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2" l="1"/>
  <c r="K22" i="2"/>
  <c r="J22" i="2"/>
  <c r="I22" i="2"/>
  <c r="H22" i="2"/>
  <c r="L17" i="2"/>
  <c r="K17" i="2"/>
  <c r="J17" i="2"/>
  <c r="J28" i="2" s="1"/>
  <c r="I17" i="2"/>
  <c r="I28" i="2" s="1"/>
  <c r="H17" i="2"/>
  <c r="H28" i="2" s="1"/>
  <c r="L12" i="2"/>
  <c r="L28" i="2" s="1"/>
  <c r="K12" i="2"/>
  <c r="K28" i="2" s="1"/>
  <c r="J12" i="2"/>
  <c r="I12" i="2"/>
  <c r="H12" i="2"/>
  <c r="I38" i="1"/>
  <c r="H38" i="1"/>
  <c r="G38" i="1"/>
  <c r="F38" i="1"/>
  <c r="E38" i="1"/>
  <c r="D38" i="1"/>
  <c r="L28" i="1"/>
  <c r="K28" i="1"/>
  <c r="L27" i="1"/>
  <c r="K27" i="1"/>
  <c r="J27" i="1"/>
  <c r="I27" i="1"/>
  <c r="H27" i="1"/>
  <c r="L22" i="1"/>
  <c r="K22" i="1"/>
  <c r="J22" i="1"/>
  <c r="J28" i="1" s="1"/>
  <c r="I22" i="1"/>
  <c r="I28" i="1" s="1"/>
  <c r="H22" i="1"/>
  <c r="H28" i="1" s="1"/>
  <c r="L11" i="1"/>
  <c r="K11" i="1"/>
  <c r="J11" i="1"/>
  <c r="I11" i="1"/>
  <c r="H11" i="1"/>
</calcChain>
</file>

<file path=xl/comments1.xml><?xml version="1.0" encoding="utf-8"?>
<comments xmlns="http://schemas.openxmlformats.org/spreadsheetml/2006/main">
  <authors>
    <author>Jan Hakl</author>
  </authors>
  <commentList>
    <comment ref="G18" authorId="0">
      <text>
        <r>
          <rPr>
            <b/>
            <sz val="9"/>
            <color indexed="81"/>
            <rFont val="Tahoma"/>
            <family val="2"/>
            <charset val="238"/>
          </rPr>
          <t>Jan Hakl:</t>
        </r>
        <r>
          <rPr>
            <sz val="9"/>
            <color indexed="81"/>
            <rFont val="Tahoma"/>
            <family val="2"/>
            <charset val="238"/>
          </rPr>
          <t xml:space="preserve">
1 - 6     10,00
7 - 12   40,00</t>
        </r>
      </text>
    </comment>
    <comment ref="G19" authorId="0">
      <text>
        <r>
          <rPr>
            <b/>
            <sz val="9"/>
            <color indexed="81"/>
            <rFont val="Tahoma"/>
            <family val="2"/>
            <charset val="238"/>
          </rPr>
          <t>Jan Hakl:</t>
        </r>
        <r>
          <rPr>
            <sz val="9"/>
            <color indexed="81"/>
            <rFont val="Tahoma"/>
            <family val="2"/>
            <charset val="238"/>
          </rPr>
          <t xml:space="preserve">
1 - 6    90,00
7 - 12  80,00</t>
        </r>
      </text>
    </comment>
  </commentList>
</comments>
</file>

<file path=xl/sharedStrings.xml><?xml version="1.0" encoding="utf-8"?>
<sst xmlns="http://schemas.openxmlformats.org/spreadsheetml/2006/main" count="218" uniqueCount="118">
  <si>
    <t>Celkem bytů 182</t>
  </si>
  <si>
    <t>171 byt v osobním vlastnictví k 31.10.2018</t>
  </si>
  <si>
    <t>průměrný počet osob 333/ročně</t>
  </si>
  <si>
    <t>Položka rozpočtu</t>
  </si>
  <si>
    <t>kód rozpočtu</t>
  </si>
  <si>
    <t>vazba na stanovy</t>
  </si>
  <si>
    <t>způsoby rozúčtování jednotlivých složek</t>
  </si>
  <si>
    <t>vypořádání položky</t>
  </si>
  <si>
    <t>výše předpisu (měsíčně/ročně)</t>
  </si>
  <si>
    <t>skutečnost 2017</t>
  </si>
  <si>
    <t>Schválený rozpočet na rok 2018</t>
  </si>
  <si>
    <t>přepočtené měsíční zálohy roku 2018 podle stavu k 31.10.2018</t>
  </si>
  <si>
    <t>návrh výše záloh na rok 2019 správcem</t>
  </si>
  <si>
    <t>návrh výše záloh na rok 2019 ke schválení</t>
  </si>
  <si>
    <t>PŘÍJMY</t>
  </si>
  <si>
    <t>pronájem nebytových prostor</t>
  </si>
  <si>
    <t>P1</t>
  </si>
  <si>
    <t>Čl. 18 odst. 3 písm. e)</t>
  </si>
  <si>
    <t>spoluvl. podíl</t>
  </si>
  <si>
    <t>FINANČNĚ VYPOŘÁDAT</t>
  </si>
  <si>
    <t>dle smlouvy</t>
  </si>
  <si>
    <t>nájemné</t>
  </si>
  <si>
    <t>P2</t>
  </si>
  <si>
    <t>PŘÍJMY CELKEM</t>
  </si>
  <si>
    <t>VÝDAJE NA SPRÁVU</t>
  </si>
  <si>
    <t>Krátkodobé zálohy</t>
  </si>
  <si>
    <t>Čl. 17 odst. 2 písm. a)</t>
  </si>
  <si>
    <t>Činnosti provozně-technické povahy</t>
  </si>
  <si>
    <t>Čl. 3 odst. 3              Čl.17 odst.4 písm. a)</t>
  </si>
  <si>
    <t>krátkodobá záloha na údržbu a běžné opravy</t>
  </si>
  <si>
    <t>VP1</t>
  </si>
  <si>
    <t>Čl. 18 odst. 3 písm. c)</t>
  </si>
  <si>
    <t>pojištění domu</t>
  </si>
  <si>
    <t>VP2</t>
  </si>
  <si>
    <t>Činnosti správní povahy</t>
  </si>
  <si>
    <t>Čl. 3 odst. 4              Čl.17 odst.4 písm. b)</t>
  </si>
  <si>
    <t>správní režie</t>
  </si>
  <si>
    <t>VS1</t>
  </si>
  <si>
    <t>Čl. 18 odst. 3 písm. d)</t>
  </si>
  <si>
    <t>rovný díl na byt</t>
  </si>
  <si>
    <t>odměny statutárním orgánům</t>
  </si>
  <si>
    <t>VS2</t>
  </si>
  <si>
    <t>poplatek za správu</t>
  </si>
  <si>
    <t>VS3</t>
  </si>
  <si>
    <t>pojištění  príšlušenstvím + SČMBD</t>
  </si>
  <si>
    <t>VS4</t>
  </si>
  <si>
    <t>Krátkodobé zálohy celkem</t>
  </si>
  <si>
    <t>Dlouhodobé zálohy</t>
  </si>
  <si>
    <t>Čl. 17 odst. 2 písm. b,c)</t>
  </si>
  <si>
    <t>dlouhodobá záloha na opravy, rekonstrukce a modernizace</t>
  </si>
  <si>
    <t>D1</t>
  </si>
  <si>
    <t>Čl. 18 odst. 3 písm. a)</t>
  </si>
  <si>
    <t>NEVYPOŘÁDÁVÁ SE - PŘEVÉST</t>
  </si>
  <si>
    <t>dlouhodobá záloha na úhradu splátek úvěrů, zápůjček, úroků a poplatků</t>
  </si>
  <si>
    <t>D2</t>
  </si>
  <si>
    <t>Čl. 18 odst. 3 písm. b)</t>
  </si>
  <si>
    <t>x</t>
  </si>
  <si>
    <t>Dlouhodobé zálohy celkem</t>
  </si>
  <si>
    <t>VÝDAJE NA SPRÁVU CELKEM</t>
  </si>
  <si>
    <t>Dlouhodobá záloha na opravy</t>
  </si>
  <si>
    <t>rok 2016</t>
  </si>
  <si>
    <t>předpoklad 2017</t>
  </si>
  <si>
    <t>návrh 2018</t>
  </si>
  <si>
    <t>předpoklad 2018</t>
  </si>
  <si>
    <t>předpoklad 2019</t>
  </si>
  <si>
    <t>Počáteční zůstatek k 1.1.</t>
  </si>
  <si>
    <t>Tvorba</t>
  </si>
  <si>
    <t>Čerpání DZ na opravy</t>
  </si>
  <si>
    <t>Konečný stav</t>
  </si>
  <si>
    <r>
      <t>Započtená plocha bytů (m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 </t>
    </r>
  </si>
  <si>
    <t>Spoluvlastnický podíl bytů:</t>
  </si>
  <si>
    <t>Výtah nepoužívá bytů:</t>
  </si>
  <si>
    <t>ROZPIS ZÁLOH NA SLUŽBY SPOJENÉ S UŽÍVÁNÍM BYTU A DOMU</t>
  </si>
  <si>
    <t>Položka zálohy</t>
  </si>
  <si>
    <t>Schválený návrh výše záloh na rok 2018</t>
  </si>
  <si>
    <t>SUV 599-600</t>
  </si>
  <si>
    <t>S11</t>
  </si>
  <si>
    <t>Čl. 19 odst. 4 písm. a)</t>
  </si>
  <si>
    <t>vyhláška MMR 269/2015</t>
  </si>
  <si>
    <t>individuálně</t>
  </si>
  <si>
    <t>SUV 601-602</t>
  </si>
  <si>
    <t>S12</t>
  </si>
  <si>
    <t>SUV 603-604</t>
  </si>
  <si>
    <t>S13</t>
  </si>
  <si>
    <t>SUV 605-606</t>
  </si>
  <si>
    <t>S14</t>
  </si>
  <si>
    <t>SUV celkem</t>
  </si>
  <si>
    <t>TUV (ohřev + voda) 599-600</t>
  </si>
  <si>
    <t>S21</t>
  </si>
  <si>
    <t>TUV (ohřev + voda) 601-602</t>
  </si>
  <si>
    <t>S22</t>
  </si>
  <si>
    <t>TUV (ohřev + voda) 603-604</t>
  </si>
  <si>
    <t>S23</t>
  </si>
  <si>
    <t>TUV (ohřev + voda) 605-606</t>
  </si>
  <si>
    <t>S24</t>
  </si>
  <si>
    <t>TUV celkem</t>
  </si>
  <si>
    <t>Teplo 599-600</t>
  </si>
  <si>
    <t>S31</t>
  </si>
  <si>
    <t>Čl. 19 odst. 4 písm. c)</t>
  </si>
  <si>
    <t>Teplo 601-602</t>
  </si>
  <si>
    <t>S32</t>
  </si>
  <si>
    <t>Teplo 603-604</t>
  </si>
  <si>
    <t>S33</t>
  </si>
  <si>
    <t>Teplo 605-606</t>
  </si>
  <si>
    <t>S34</t>
  </si>
  <si>
    <t>Teplo celkem</t>
  </si>
  <si>
    <t>elektřina společné prostory ++</t>
  </si>
  <si>
    <t>S50</t>
  </si>
  <si>
    <t>Čl. 19 odst. 4 písm. b)</t>
  </si>
  <si>
    <t>výtah - provoz ++</t>
  </si>
  <si>
    <t>S61</t>
  </si>
  <si>
    <t>výtah - elektřina</t>
  </si>
  <si>
    <t>S62</t>
  </si>
  <si>
    <t>TDO</t>
  </si>
  <si>
    <t>S70</t>
  </si>
  <si>
    <t>úklid společných prostor ++</t>
  </si>
  <si>
    <t>S80</t>
  </si>
  <si>
    <t>Zálohy na služby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</si>
</sst>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trike/>
      <sz val="8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0" fillId="2" borderId="2" xfId="0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3" fillId="7" borderId="5" xfId="0" applyFont="1" applyFill="1" applyBorder="1"/>
    <xf numFmtId="0" fontId="3" fillId="7" borderId="0" xfId="0" applyFont="1" applyFill="1" applyBorder="1"/>
    <xf numFmtId="0" fontId="2" fillId="7" borderId="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4" fontId="1" fillId="0" borderId="22" xfId="0" applyNumberFormat="1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4" fontId="2" fillId="0" borderId="23" xfId="0" applyNumberFormat="1" applyFont="1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4" fontId="1" fillId="0" borderId="26" xfId="0" applyNumberFormat="1" applyFont="1" applyBorder="1" applyAlignment="1">
      <alignment horizontal="center"/>
    </xf>
    <xf numFmtId="4" fontId="2" fillId="0" borderId="26" xfId="0" applyNumberFormat="1" applyFont="1" applyBorder="1" applyAlignment="1">
      <alignment horizontal="center"/>
    </xf>
    <xf numFmtId="4" fontId="2" fillId="0" borderId="27" xfId="0" applyNumberFormat="1" applyFont="1" applyBorder="1" applyAlignment="1">
      <alignment horizontal="center"/>
    </xf>
    <xf numFmtId="0" fontId="3" fillId="7" borderId="28" xfId="0" applyFont="1" applyFill="1" applyBorder="1"/>
    <xf numFmtId="0" fontId="2" fillId="7" borderId="29" xfId="0" applyFont="1" applyFill="1" applyBorder="1" applyAlignment="1">
      <alignment horizontal="center"/>
    </xf>
    <xf numFmtId="0" fontId="0" fillId="7" borderId="29" xfId="0" applyFill="1" applyBorder="1"/>
    <xf numFmtId="0" fontId="0" fillId="7" borderId="29" xfId="0" applyFill="1" applyBorder="1" applyAlignment="1">
      <alignment horizontal="center"/>
    </xf>
    <xf numFmtId="4" fontId="1" fillId="7" borderId="30" xfId="0" applyNumberFormat="1" applyFont="1" applyFill="1" applyBorder="1" applyAlignment="1">
      <alignment horizontal="center"/>
    </xf>
    <xf numFmtId="4" fontId="2" fillId="7" borderId="17" xfId="0" applyNumberFormat="1" applyFont="1" applyFill="1" applyBorder="1" applyAlignment="1">
      <alignment horizontal="center"/>
    </xf>
    <xf numFmtId="4" fontId="2" fillId="7" borderId="31" xfId="0" applyNumberFormat="1" applyFont="1" applyFill="1" applyBorder="1" applyAlignment="1">
      <alignment horizontal="center"/>
    </xf>
    <xf numFmtId="0" fontId="3" fillId="8" borderId="32" xfId="0" applyFont="1" applyFill="1" applyBorder="1"/>
    <xf numFmtId="0" fontId="3" fillId="8" borderId="33" xfId="0" applyFont="1" applyFill="1" applyBorder="1" applyAlignment="1">
      <alignment horizontal="center"/>
    </xf>
    <xf numFmtId="0" fontId="0" fillId="8" borderId="33" xfId="0" applyFill="1" applyBorder="1"/>
    <xf numFmtId="0" fontId="0" fillId="8" borderId="33" xfId="0" applyFill="1" applyBorder="1" applyAlignment="1">
      <alignment horizontal="center"/>
    </xf>
    <xf numFmtId="4" fontId="1" fillId="8" borderId="33" xfId="0" applyNumberFormat="1" applyFont="1" applyFill="1" applyBorder="1" applyAlignment="1">
      <alignment horizontal="center"/>
    </xf>
    <xf numFmtId="4" fontId="2" fillId="8" borderId="33" xfId="0" applyNumberFormat="1" applyFont="1" applyFill="1" applyBorder="1" applyAlignment="1">
      <alignment horizontal="center"/>
    </xf>
    <xf numFmtId="4" fontId="2" fillId="8" borderId="34" xfId="0" applyNumberFormat="1" applyFont="1" applyFill="1" applyBorder="1" applyAlignment="1">
      <alignment horizontal="center"/>
    </xf>
    <xf numFmtId="0" fontId="2" fillId="9" borderId="12" xfId="0" applyFont="1" applyFill="1" applyBorder="1" applyAlignment="1">
      <alignment horizontal="left" wrapText="1"/>
    </xf>
    <xf numFmtId="0" fontId="2" fillId="9" borderId="35" xfId="0" applyFont="1" applyFill="1" applyBorder="1" applyAlignment="1">
      <alignment horizontal="center" wrapText="1"/>
    </xf>
    <xf numFmtId="0" fontId="0" fillId="9" borderId="14" xfId="0" applyFill="1" applyBorder="1"/>
    <xf numFmtId="0" fontId="0" fillId="9" borderId="36" xfId="0" applyFill="1" applyBorder="1"/>
    <xf numFmtId="0" fontId="0" fillId="9" borderId="37" xfId="0" applyFill="1" applyBorder="1" applyAlignment="1">
      <alignment horizontal="center"/>
    </xf>
    <xf numFmtId="4" fontId="1" fillId="9" borderId="37" xfId="0" applyNumberFormat="1" applyFont="1" applyFill="1" applyBorder="1" applyAlignment="1">
      <alignment horizontal="center"/>
    </xf>
    <xf numFmtId="4" fontId="2" fillId="9" borderId="37" xfId="0" applyNumberFormat="1" applyFont="1" applyFill="1" applyBorder="1" applyAlignment="1">
      <alignment horizontal="center"/>
    </xf>
    <xf numFmtId="4" fontId="2" fillId="9" borderId="38" xfId="0" applyNumberFormat="1" applyFont="1" applyFill="1" applyBorder="1" applyAlignment="1">
      <alignment horizontal="center"/>
    </xf>
    <xf numFmtId="0" fontId="4" fillId="10" borderId="12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0" fillId="10" borderId="14" xfId="0" applyFill="1" applyBorder="1" applyAlignment="1">
      <alignment wrapText="1"/>
    </xf>
    <xf numFmtId="0" fontId="0" fillId="0" borderId="36" xfId="0" applyBorder="1"/>
    <xf numFmtId="0" fontId="0" fillId="0" borderId="37" xfId="0" applyBorder="1" applyAlignment="1">
      <alignment horizontal="center"/>
    </xf>
    <xf numFmtId="4" fontId="1" fillId="0" borderId="37" xfId="0" applyNumberFormat="1" applyFont="1" applyBorder="1" applyAlignment="1">
      <alignment horizontal="center"/>
    </xf>
    <xf numFmtId="4" fontId="2" fillId="0" borderId="37" xfId="0" applyNumberFormat="1" applyFont="1" applyBorder="1" applyAlignment="1">
      <alignment horizontal="center"/>
    </xf>
    <xf numFmtId="4" fontId="2" fillId="0" borderId="38" xfId="0" applyNumberFormat="1" applyFont="1" applyBorder="1" applyAlignment="1">
      <alignment horizontal="center"/>
    </xf>
    <xf numFmtId="0" fontId="0" fillId="0" borderId="39" xfId="0" applyFont="1" applyFill="1" applyBorder="1" applyAlignment="1">
      <alignment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4" fontId="2" fillId="0" borderId="41" xfId="0" applyNumberFormat="1" applyFont="1" applyBorder="1" applyAlignment="1">
      <alignment horizontal="center" vertical="center"/>
    </xf>
    <xf numFmtId="4" fontId="2" fillId="0" borderId="42" xfId="0" applyNumberFormat="1" applyFont="1" applyBorder="1" applyAlignment="1">
      <alignment horizontal="center" vertical="center"/>
    </xf>
    <xf numFmtId="0" fontId="0" fillId="0" borderId="43" xfId="0" applyFont="1" applyFill="1" applyBorder="1" applyAlignment="1">
      <alignment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45" xfId="0" applyBorder="1" applyAlignment="1">
      <alignment horizontal="left" vertical="center" wrapText="1"/>
    </xf>
    <xf numFmtId="0" fontId="0" fillId="0" borderId="45" xfId="0" applyBorder="1" applyAlignment="1">
      <alignment horizontal="center" vertical="center"/>
    </xf>
    <xf numFmtId="164" fontId="2" fillId="0" borderId="45" xfId="0" applyNumberFormat="1" applyFont="1" applyFill="1" applyBorder="1" applyAlignment="1">
      <alignment horizontal="center" vertical="center"/>
    </xf>
    <xf numFmtId="4" fontId="2" fillId="0" borderId="45" xfId="0" applyNumberFormat="1" applyFont="1" applyBorder="1" applyAlignment="1">
      <alignment horizontal="center" vertical="center"/>
    </xf>
    <xf numFmtId="4" fontId="2" fillId="0" borderId="46" xfId="0" applyNumberFormat="1" applyFont="1" applyBorder="1" applyAlignment="1">
      <alignment horizontal="center" vertical="center"/>
    </xf>
    <xf numFmtId="0" fontId="4" fillId="10" borderId="47" xfId="0" applyFont="1" applyFill="1" applyBorder="1" applyAlignment="1">
      <alignment horizontal="center" vertical="center" wrapText="1"/>
    </xf>
    <xf numFmtId="0" fontId="4" fillId="10" borderId="48" xfId="0" applyFont="1" applyFill="1" applyBorder="1" applyAlignment="1">
      <alignment horizontal="center" vertical="center" wrapText="1"/>
    </xf>
    <xf numFmtId="0" fontId="0" fillId="0" borderId="49" xfId="0" applyBorder="1"/>
    <xf numFmtId="0" fontId="0" fillId="0" borderId="33" xfId="0" applyBorder="1" applyAlignment="1">
      <alignment horizontal="center"/>
    </xf>
    <xf numFmtId="4" fontId="1" fillId="0" borderId="33" xfId="0" applyNumberFormat="1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 vertical="center"/>
    </xf>
    <xf numFmtId="4" fontId="2" fillId="0" borderId="34" xfId="0" applyNumberFormat="1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4" fontId="2" fillId="0" borderId="52" xfId="0" applyNumberFormat="1" applyFont="1" applyFill="1" applyBorder="1" applyAlignment="1">
      <alignment horizontal="center" vertical="center"/>
    </xf>
    <xf numFmtId="4" fontId="2" fillId="0" borderId="52" xfId="0" applyNumberFormat="1" applyFont="1" applyBorder="1" applyAlignment="1">
      <alignment horizontal="center" vertical="center"/>
    </xf>
    <xf numFmtId="4" fontId="2" fillId="0" borderId="53" xfId="0" applyNumberFormat="1" applyFont="1" applyBorder="1" applyAlignment="1">
      <alignment horizontal="center" vertical="center"/>
    </xf>
    <xf numFmtId="4" fontId="2" fillId="0" borderId="53" xfId="0" applyNumberFormat="1" applyFont="1" applyFill="1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left" vertical="center" wrapText="1"/>
    </xf>
    <xf numFmtId="0" fontId="0" fillId="0" borderId="56" xfId="0" applyBorder="1" applyAlignment="1">
      <alignment horizontal="center" vertical="center"/>
    </xf>
    <xf numFmtId="4" fontId="2" fillId="0" borderId="56" xfId="0" applyNumberFormat="1" applyFont="1" applyBorder="1" applyAlignment="1">
      <alignment horizontal="center" vertical="center"/>
    </xf>
    <xf numFmtId="4" fontId="2" fillId="0" borderId="57" xfId="0" applyNumberFormat="1" applyFont="1" applyBorder="1" applyAlignment="1">
      <alignment horizontal="center" vertical="center"/>
    </xf>
    <xf numFmtId="0" fontId="2" fillId="9" borderId="58" xfId="0" applyFont="1" applyFill="1" applyBorder="1" applyAlignment="1">
      <alignment horizontal="left" wrapText="1"/>
    </xf>
    <xf numFmtId="0" fontId="0" fillId="9" borderId="59" xfId="0" applyFill="1" applyBorder="1" applyAlignment="1">
      <alignment horizontal="center" vertical="center"/>
    </xf>
    <xf numFmtId="0" fontId="0" fillId="9" borderId="60" xfId="0" applyFill="1" applyBorder="1" applyAlignment="1">
      <alignment horizontal="left" vertical="center" wrapText="1"/>
    </xf>
    <xf numFmtId="0" fontId="0" fillId="9" borderId="60" xfId="0" applyFill="1" applyBorder="1" applyAlignment="1">
      <alignment horizontal="center" vertical="center"/>
    </xf>
    <xf numFmtId="4" fontId="2" fillId="9" borderId="61" xfId="0" applyNumberFormat="1" applyFont="1" applyFill="1" applyBorder="1" applyAlignment="1">
      <alignment horizontal="center" vertical="center"/>
    </xf>
    <xf numFmtId="4" fontId="2" fillId="9" borderId="62" xfId="0" applyNumberFormat="1" applyFont="1" applyFill="1" applyBorder="1" applyAlignment="1">
      <alignment horizontal="center" vertical="center"/>
    </xf>
    <xf numFmtId="4" fontId="2" fillId="9" borderId="63" xfId="0" applyNumberFormat="1" applyFont="1" applyFill="1" applyBorder="1" applyAlignment="1">
      <alignment horizontal="center" vertical="center"/>
    </xf>
    <xf numFmtId="4" fontId="2" fillId="9" borderId="64" xfId="0" applyNumberFormat="1" applyFont="1" applyFill="1" applyBorder="1" applyAlignment="1">
      <alignment horizontal="center" vertical="center"/>
    </xf>
    <xf numFmtId="0" fontId="2" fillId="11" borderId="47" xfId="0" applyFont="1" applyFill="1" applyBorder="1" applyAlignment="1">
      <alignment horizontal="left" wrapText="1"/>
    </xf>
    <xf numFmtId="0" fontId="2" fillId="11" borderId="48" xfId="0" applyFont="1" applyFill="1" applyBorder="1" applyAlignment="1">
      <alignment horizontal="center" wrapText="1"/>
    </xf>
    <xf numFmtId="0" fontId="0" fillId="11" borderId="65" xfId="0" applyFill="1" applyBorder="1"/>
    <xf numFmtId="0" fontId="0" fillId="11" borderId="66" xfId="0" applyFill="1" applyBorder="1"/>
    <xf numFmtId="0" fontId="0" fillId="11" borderId="67" xfId="0" applyFill="1" applyBorder="1" applyAlignment="1">
      <alignment horizontal="center"/>
    </xf>
    <xf numFmtId="4" fontId="1" fillId="11" borderId="67" xfId="0" applyNumberFormat="1" applyFont="1" applyFill="1" applyBorder="1" applyAlignment="1">
      <alignment horizontal="center"/>
    </xf>
    <xf numFmtId="4" fontId="2" fillId="11" borderId="67" xfId="0" applyNumberFormat="1" applyFont="1" applyFill="1" applyBorder="1" applyAlignment="1">
      <alignment horizontal="center"/>
    </xf>
    <xf numFmtId="4" fontId="2" fillId="11" borderId="68" xfId="0" applyNumberFormat="1" applyFont="1" applyFill="1" applyBorder="1" applyAlignment="1">
      <alignment horizontal="center"/>
    </xf>
    <xf numFmtId="0" fontId="0" fillId="0" borderId="69" xfId="0" applyFill="1" applyBorder="1" applyAlignment="1">
      <alignment vertical="center" wrapText="1"/>
    </xf>
    <xf numFmtId="0" fontId="0" fillId="0" borderId="70" xfId="0" applyFill="1" applyBorder="1" applyAlignment="1">
      <alignment horizontal="center" vertical="center"/>
    </xf>
    <xf numFmtId="0" fontId="0" fillId="0" borderId="70" xfId="0" applyBorder="1" applyAlignment="1">
      <alignment horizontal="left" vertical="center" wrapText="1"/>
    </xf>
    <xf numFmtId="164" fontId="2" fillId="0" borderId="70" xfId="0" applyNumberFormat="1" applyFont="1" applyFill="1" applyBorder="1" applyAlignment="1">
      <alignment horizontal="center" vertical="center"/>
    </xf>
    <xf numFmtId="4" fontId="2" fillId="0" borderId="70" xfId="0" applyNumberFormat="1" applyFont="1" applyFill="1" applyBorder="1" applyAlignment="1">
      <alignment horizontal="center" vertical="center"/>
    </xf>
    <xf numFmtId="4" fontId="2" fillId="0" borderId="71" xfId="0" applyNumberFormat="1" applyFont="1" applyFill="1" applyBorder="1" applyAlignment="1">
      <alignment horizontal="center" vertical="center"/>
    </xf>
    <xf numFmtId="0" fontId="0" fillId="0" borderId="54" xfId="0" applyFill="1" applyBorder="1" applyAlignment="1">
      <alignment vertical="center" wrapText="1"/>
    </xf>
    <xf numFmtId="0" fontId="0" fillId="0" borderId="56" xfId="0" applyFill="1" applyBorder="1" applyAlignment="1">
      <alignment horizontal="center" vertical="center"/>
    </xf>
    <xf numFmtId="4" fontId="2" fillId="0" borderId="56" xfId="0" applyNumberFormat="1" applyFont="1" applyFill="1" applyBorder="1" applyAlignment="1">
      <alignment horizontal="center" vertical="center"/>
    </xf>
    <xf numFmtId="4" fontId="2" fillId="0" borderId="57" xfId="0" applyNumberFormat="1" applyFont="1" applyFill="1" applyBorder="1" applyAlignment="1">
      <alignment horizontal="center" vertical="center"/>
    </xf>
    <xf numFmtId="0" fontId="2" fillId="11" borderId="58" xfId="0" applyFont="1" applyFill="1" applyBorder="1" applyAlignment="1">
      <alignment horizontal="left" wrapText="1"/>
    </xf>
    <xf numFmtId="0" fontId="0" fillId="11" borderId="60" xfId="0" applyFill="1" applyBorder="1" applyAlignment="1">
      <alignment horizontal="center" vertical="center"/>
    </xf>
    <xf numFmtId="0" fontId="0" fillId="11" borderId="60" xfId="0" applyFill="1" applyBorder="1" applyAlignment="1">
      <alignment horizontal="left" vertical="center" wrapText="1"/>
    </xf>
    <xf numFmtId="4" fontId="2" fillId="11" borderId="61" xfId="0" applyNumberFormat="1" applyFont="1" applyFill="1" applyBorder="1" applyAlignment="1">
      <alignment horizontal="center" vertical="center"/>
    </xf>
    <xf numFmtId="4" fontId="2" fillId="11" borderId="62" xfId="0" applyNumberFormat="1" applyFont="1" applyFill="1" applyBorder="1" applyAlignment="1">
      <alignment horizontal="center" vertical="center"/>
    </xf>
    <xf numFmtId="4" fontId="2" fillId="11" borderId="63" xfId="0" applyNumberFormat="1" applyFont="1" applyFill="1" applyBorder="1" applyAlignment="1">
      <alignment horizontal="center" vertical="center"/>
    </xf>
    <xf numFmtId="0" fontId="3" fillId="8" borderId="72" xfId="0" applyFont="1" applyFill="1" applyBorder="1"/>
    <xf numFmtId="0" fontId="2" fillId="8" borderId="73" xfId="0" applyFont="1" applyFill="1" applyBorder="1" applyAlignment="1">
      <alignment horizontal="center"/>
    </xf>
    <xf numFmtId="0" fontId="1" fillId="8" borderId="73" xfId="0" applyFont="1" applyFill="1" applyBorder="1"/>
    <xf numFmtId="0" fontId="0" fillId="8" borderId="73" xfId="0" applyFill="1" applyBorder="1"/>
    <xf numFmtId="0" fontId="0" fillId="8" borderId="74" xfId="0" applyFill="1" applyBorder="1" applyAlignment="1">
      <alignment horizontal="center" vertical="center"/>
    </xf>
    <xf numFmtId="4" fontId="2" fillId="8" borderId="17" xfId="0" applyNumberFormat="1" applyFont="1" applyFill="1" applyBorder="1" applyAlignment="1">
      <alignment horizontal="center" vertical="center"/>
    </xf>
    <xf numFmtId="4" fontId="2" fillId="8" borderId="31" xfId="0" applyNumberFormat="1" applyFont="1" applyFill="1" applyBorder="1" applyAlignment="1">
      <alignment horizontal="center" vertical="center"/>
    </xf>
    <xf numFmtId="0" fontId="0" fillId="0" borderId="81" xfId="0" applyBorder="1"/>
    <xf numFmtId="0" fontId="0" fillId="0" borderId="82" xfId="0" applyBorder="1"/>
    <xf numFmtId="4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center"/>
    </xf>
    <xf numFmtId="0" fontId="0" fillId="0" borderId="83" xfId="0" applyBorder="1"/>
    <xf numFmtId="0" fontId="2" fillId="0" borderId="51" xfId="0" applyFont="1" applyBorder="1" applyAlignment="1">
      <alignment horizontal="center"/>
    </xf>
    <xf numFmtId="4" fontId="2" fillId="0" borderId="52" xfId="0" applyNumberFormat="1" applyFont="1" applyBorder="1" applyAlignment="1">
      <alignment horizontal="center"/>
    </xf>
    <xf numFmtId="4" fontId="2" fillId="0" borderId="53" xfId="0" applyNumberFormat="1" applyFont="1" applyBorder="1" applyAlignment="1">
      <alignment horizontal="center"/>
    </xf>
    <xf numFmtId="0" fontId="0" fillId="0" borderId="51" xfId="0" applyBorder="1"/>
    <xf numFmtId="0" fontId="0" fillId="0" borderId="84" xfId="0" applyBorder="1"/>
    <xf numFmtId="0" fontId="0" fillId="0" borderId="44" xfId="0" applyBorder="1"/>
    <xf numFmtId="4" fontId="2" fillId="0" borderId="45" xfId="0" applyNumberFormat="1" applyFont="1" applyBorder="1" applyAlignment="1">
      <alignment horizontal="center"/>
    </xf>
    <xf numFmtId="4" fontId="2" fillId="0" borderId="46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5" fillId="0" borderId="0" xfId="0" applyFont="1" applyAlignment="1">
      <alignment horizontal="center"/>
    </xf>
    <xf numFmtId="0" fontId="7" fillId="0" borderId="0" xfId="0" applyFont="1"/>
    <xf numFmtId="3" fontId="2" fillId="0" borderId="0" xfId="0" applyNumberFormat="1" applyFont="1"/>
    <xf numFmtId="0" fontId="2" fillId="0" borderId="0" xfId="0" applyFont="1"/>
    <xf numFmtId="0" fontId="3" fillId="0" borderId="0" xfId="0" applyFont="1"/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0" fillId="0" borderId="56" xfId="0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1" fillId="0" borderId="56" xfId="0" applyFont="1" applyBorder="1" applyAlignment="1">
      <alignment horizontal="center"/>
    </xf>
    <xf numFmtId="4" fontId="2" fillId="0" borderId="56" xfId="0" applyNumberFormat="1" applyFont="1" applyBorder="1" applyAlignment="1">
      <alignment horizontal="center"/>
    </xf>
    <xf numFmtId="4" fontId="2" fillId="0" borderId="57" xfId="0" applyNumberFormat="1" applyFont="1" applyBorder="1" applyAlignment="1">
      <alignment horizontal="center"/>
    </xf>
    <xf numFmtId="0" fontId="0" fillId="12" borderId="12" xfId="0" applyFill="1" applyBorder="1" applyAlignment="1">
      <alignment vertical="center"/>
    </xf>
    <xf numFmtId="0" fontId="0" fillId="12" borderId="36" xfId="0" applyFill="1" applyBorder="1" applyAlignment="1">
      <alignment horizontal="center" vertical="center"/>
    </xf>
    <xf numFmtId="0" fontId="0" fillId="12" borderId="37" xfId="0" applyFill="1" applyBorder="1" applyAlignment="1">
      <alignment horizontal="left" vertical="center" wrapText="1"/>
    </xf>
    <xf numFmtId="0" fontId="0" fillId="12" borderId="37" xfId="0" applyFill="1" applyBorder="1" applyAlignment="1">
      <alignment horizontal="center" vertical="center" wrapText="1"/>
    </xf>
    <xf numFmtId="0" fontId="0" fillId="12" borderId="37" xfId="0" applyFill="1" applyBorder="1" applyAlignment="1">
      <alignment horizontal="center"/>
    </xf>
    <xf numFmtId="0" fontId="1" fillId="12" borderId="35" xfId="0" applyFont="1" applyFill="1" applyBorder="1" applyAlignment="1">
      <alignment horizontal="center"/>
    </xf>
    <xf numFmtId="4" fontId="2" fillId="12" borderId="14" xfId="0" applyNumberFormat="1" applyFont="1" applyFill="1" applyBorder="1" applyAlignment="1">
      <alignment horizontal="center"/>
    </xf>
    <xf numFmtId="4" fontId="2" fillId="12" borderId="15" xfId="0" applyNumberFormat="1" applyFont="1" applyFill="1" applyBorder="1" applyAlignment="1">
      <alignment horizontal="center"/>
    </xf>
    <xf numFmtId="0" fontId="0" fillId="0" borderId="85" xfId="0" applyBorder="1" applyAlignment="1">
      <alignment vertical="center"/>
    </xf>
    <xf numFmtId="0" fontId="0" fillId="0" borderId="82" xfId="0" applyBorder="1" applyAlignment="1">
      <alignment horizontal="center" vertical="center"/>
    </xf>
    <xf numFmtId="0" fontId="0" fillId="0" borderId="86" xfId="0" applyBorder="1" applyAlignment="1">
      <alignment horizontal="left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86" xfId="0" applyBorder="1" applyAlignment="1">
      <alignment horizontal="center"/>
    </xf>
    <xf numFmtId="0" fontId="1" fillId="0" borderId="86" xfId="0" applyFont="1" applyBorder="1" applyAlignment="1">
      <alignment horizontal="center"/>
    </xf>
    <xf numFmtId="4" fontId="2" fillId="0" borderId="86" xfId="0" applyNumberFormat="1" applyFont="1" applyBorder="1" applyAlignment="1">
      <alignment horizontal="center"/>
    </xf>
    <xf numFmtId="4" fontId="2" fillId="0" borderId="87" xfId="0" applyNumberFormat="1" applyFont="1" applyBorder="1" applyAlignment="1">
      <alignment horizontal="center"/>
    </xf>
    <xf numFmtId="0" fontId="0" fillId="10" borderId="12" xfId="0" applyFill="1" applyBorder="1" applyAlignment="1">
      <alignment vertical="center"/>
    </xf>
    <xf numFmtId="0" fontId="0" fillId="10" borderId="36" xfId="0" applyFill="1" applyBorder="1" applyAlignment="1">
      <alignment horizontal="center" vertical="center"/>
    </xf>
    <xf numFmtId="0" fontId="0" fillId="10" borderId="37" xfId="0" applyFill="1" applyBorder="1" applyAlignment="1">
      <alignment horizontal="left" vertical="center" wrapText="1"/>
    </xf>
    <xf numFmtId="0" fontId="0" fillId="10" borderId="37" xfId="0" applyFill="1" applyBorder="1" applyAlignment="1">
      <alignment horizontal="center" vertical="center" wrapText="1"/>
    </xf>
    <xf numFmtId="0" fontId="0" fillId="10" borderId="37" xfId="0" applyFill="1" applyBorder="1" applyAlignment="1">
      <alignment horizontal="center"/>
    </xf>
    <xf numFmtId="0" fontId="1" fillId="10" borderId="35" xfId="0" applyFont="1" applyFill="1" applyBorder="1" applyAlignment="1">
      <alignment horizontal="center"/>
    </xf>
    <xf numFmtId="4" fontId="2" fillId="10" borderId="14" xfId="0" applyNumberFormat="1" applyFont="1" applyFill="1" applyBorder="1" applyAlignment="1">
      <alignment horizontal="center"/>
    </xf>
    <xf numFmtId="4" fontId="2" fillId="10" borderId="15" xfId="0" applyNumberFormat="1" applyFont="1" applyFill="1" applyBorder="1" applyAlignment="1">
      <alignment horizontal="center"/>
    </xf>
    <xf numFmtId="0" fontId="0" fillId="8" borderId="12" xfId="0" applyFill="1" applyBorder="1" applyAlignment="1">
      <alignment vertical="center"/>
    </xf>
    <xf numFmtId="0" fontId="0" fillId="8" borderId="36" xfId="0" applyFill="1" applyBorder="1" applyAlignment="1">
      <alignment horizontal="center" vertical="center"/>
    </xf>
    <xf numFmtId="0" fontId="0" fillId="8" borderId="37" xfId="0" applyFill="1" applyBorder="1" applyAlignment="1">
      <alignment horizontal="left" vertical="center" wrapText="1"/>
    </xf>
    <xf numFmtId="0" fontId="0" fillId="8" borderId="37" xfId="0" applyFill="1" applyBorder="1" applyAlignment="1">
      <alignment horizontal="center" vertical="center" wrapText="1"/>
    </xf>
    <xf numFmtId="0" fontId="0" fillId="8" borderId="37" xfId="0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4" fontId="2" fillId="8" borderId="14" xfId="0" applyNumberFormat="1" applyFont="1" applyFill="1" applyBorder="1" applyAlignment="1">
      <alignment horizontal="center"/>
    </xf>
    <xf numFmtId="4" fontId="2" fillId="8" borderId="15" xfId="0" applyNumberFormat="1" applyFont="1" applyFill="1" applyBorder="1" applyAlignment="1">
      <alignment horizontal="center"/>
    </xf>
    <xf numFmtId="0" fontId="2" fillId="0" borderId="8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2" fillId="0" borderId="26" xfId="0" applyFont="1" applyBorder="1" applyAlignment="1">
      <alignment horizontal="center"/>
    </xf>
    <xf numFmtId="0" fontId="2" fillId="13" borderId="28" xfId="0" applyFont="1" applyFill="1" applyBorder="1"/>
    <xf numFmtId="0" fontId="2" fillId="13" borderId="29" xfId="0" applyFont="1" applyFill="1" applyBorder="1" applyAlignment="1">
      <alignment horizontal="center"/>
    </xf>
    <xf numFmtId="0" fontId="1" fillId="13" borderId="29" xfId="0" applyFont="1" applyFill="1" applyBorder="1"/>
    <xf numFmtId="0" fontId="0" fillId="13" borderId="29" xfId="0" applyFill="1" applyBorder="1"/>
    <xf numFmtId="0" fontId="0" fillId="13" borderId="30" xfId="0" applyFill="1" applyBorder="1"/>
    <xf numFmtId="4" fontId="2" fillId="13" borderId="17" xfId="0" applyNumberFormat="1" applyFont="1" applyFill="1" applyBorder="1" applyAlignment="1">
      <alignment horizontal="center"/>
    </xf>
    <xf numFmtId="4" fontId="2" fillId="13" borderId="3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9" xfId="0" applyFont="1" applyFill="1" applyBorder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 wrapText="1"/>
    </xf>
    <xf numFmtId="0" fontId="1" fillId="3" borderId="77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65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0" fontId="1" fillId="3" borderId="78" xfId="0" applyFont="1" applyFill="1" applyBorder="1" applyAlignment="1">
      <alignment horizontal="center" vertical="center" wrapText="1"/>
    </xf>
    <xf numFmtId="0" fontId="1" fillId="3" borderId="8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L46"/>
  <sheetViews>
    <sheetView tabSelected="1" topLeftCell="A22" workbookViewId="0">
      <selection activeCell="L15" sqref="L15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9.83203125" customWidth="1"/>
    <col min="5" max="5" width="17.1640625" customWidth="1"/>
    <col min="6" max="6" width="27.83203125" customWidth="1"/>
    <col min="7" max="7" width="18.5" customWidth="1"/>
    <col min="8" max="8" width="19.33203125" customWidth="1"/>
    <col min="9" max="9" width="22.33203125" customWidth="1"/>
    <col min="10" max="10" width="23.5" customWidth="1"/>
    <col min="11" max="12" width="21.1640625" customWidth="1"/>
  </cols>
  <sheetData>
    <row r="1" spans="2:12" ht="12" thickBot="1" x14ac:dyDescent="0.25"/>
    <row r="2" spans="2:12" x14ac:dyDescent="0.2">
      <c r="B2" s="216" t="s">
        <v>0</v>
      </c>
      <c r="C2" s="1"/>
      <c r="D2" s="1"/>
      <c r="E2" s="218" t="s">
        <v>1</v>
      </c>
      <c r="F2" s="218"/>
      <c r="G2" s="220" t="s">
        <v>2</v>
      </c>
      <c r="H2" s="2"/>
      <c r="I2" s="2"/>
      <c r="J2" s="3"/>
      <c r="K2" s="4"/>
      <c r="L2" s="4"/>
    </row>
    <row r="3" spans="2:12" ht="12" thickBot="1" x14ac:dyDescent="0.25">
      <c r="B3" s="217"/>
      <c r="C3" s="5"/>
      <c r="D3" s="5"/>
      <c r="E3" s="219"/>
      <c r="F3" s="219"/>
      <c r="G3" s="221"/>
      <c r="H3" s="6"/>
      <c r="I3" s="6"/>
      <c r="J3" s="7"/>
      <c r="K3" s="8"/>
      <c r="L3" s="8"/>
    </row>
    <row r="4" spans="2:12" ht="12.75" customHeight="1" x14ac:dyDescent="0.2">
      <c r="B4" s="222" t="s">
        <v>3</v>
      </c>
      <c r="C4" s="225" t="s">
        <v>4</v>
      </c>
      <c r="D4" s="228" t="s">
        <v>5</v>
      </c>
      <c r="E4" s="231" t="s">
        <v>6</v>
      </c>
      <c r="F4" s="234" t="s">
        <v>7</v>
      </c>
      <c r="G4" s="228" t="s">
        <v>8</v>
      </c>
      <c r="H4" s="228" t="s">
        <v>9</v>
      </c>
      <c r="I4" s="256" t="s">
        <v>10</v>
      </c>
      <c r="J4" s="237" t="s">
        <v>11</v>
      </c>
      <c r="K4" s="240" t="s">
        <v>12</v>
      </c>
      <c r="L4" s="243" t="s">
        <v>13</v>
      </c>
    </row>
    <row r="5" spans="2:12" ht="12.75" customHeight="1" x14ac:dyDescent="0.2">
      <c r="B5" s="223"/>
      <c r="C5" s="226"/>
      <c r="D5" s="229"/>
      <c r="E5" s="232"/>
      <c r="F5" s="235"/>
      <c r="G5" s="229"/>
      <c r="H5" s="229"/>
      <c r="I5" s="257"/>
      <c r="J5" s="238"/>
      <c r="K5" s="241"/>
      <c r="L5" s="244"/>
    </row>
    <row r="6" spans="2:12" ht="12.75" customHeight="1" x14ac:dyDescent="0.2">
      <c r="B6" s="223"/>
      <c r="C6" s="226"/>
      <c r="D6" s="229"/>
      <c r="E6" s="232"/>
      <c r="F6" s="235"/>
      <c r="G6" s="229"/>
      <c r="H6" s="229"/>
      <c r="I6" s="257"/>
      <c r="J6" s="238"/>
      <c r="K6" s="241"/>
      <c r="L6" s="244"/>
    </row>
    <row r="7" spans="2:12" ht="12.75" customHeight="1" thickBot="1" x14ac:dyDescent="0.25">
      <c r="B7" s="224"/>
      <c r="C7" s="227"/>
      <c r="D7" s="230"/>
      <c r="E7" s="233"/>
      <c r="F7" s="236"/>
      <c r="G7" s="230"/>
      <c r="H7" s="230"/>
      <c r="I7" s="258"/>
      <c r="J7" s="239"/>
      <c r="K7" s="242"/>
      <c r="L7" s="245"/>
    </row>
    <row r="8" spans="2:12" ht="16.5" customHeight="1" thickBot="1" x14ac:dyDescent="0.3">
      <c r="B8" s="9" t="s">
        <v>14</v>
      </c>
      <c r="C8" s="10"/>
      <c r="D8" s="11"/>
      <c r="E8" s="12"/>
      <c r="F8" s="13"/>
      <c r="G8" s="14"/>
      <c r="H8" s="13"/>
      <c r="I8" s="12"/>
      <c r="J8" s="15"/>
      <c r="K8" s="15"/>
      <c r="L8" s="15"/>
    </row>
    <row r="9" spans="2:12" ht="18" customHeight="1" x14ac:dyDescent="0.2">
      <c r="B9" s="16" t="s">
        <v>15</v>
      </c>
      <c r="C9" s="17" t="s">
        <v>16</v>
      </c>
      <c r="D9" s="18" t="s">
        <v>17</v>
      </c>
      <c r="E9" s="19" t="s">
        <v>18</v>
      </c>
      <c r="F9" s="19" t="s">
        <v>19</v>
      </c>
      <c r="G9" s="20" t="s">
        <v>20</v>
      </c>
      <c r="H9" s="21">
        <v>55020</v>
      </c>
      <c r="I9" s="21">
        <v>56542</v>
      </c>
      <c r="J9" s="22">
        <v>54965</v>
      </c>
      <c r="K9" s="22">
        <v>56542</v>
      </c>
      <c r="L9" s="22">
        <v>55164</v>
      </c>
    </row>
    <row r="10" spans="2:12" ht="18" customHeight="1" x14ac:dyDescent="0.2">
      <c r="B10" s="23" t="s">
        <v>21</v>
      </c>
      <c r="C10" s="24" t="s">
        <v>22</v>
      </c>
      <c r="D10" s="25" t="s">
        <v>17</v>
      </c>
      <c r="E10" s="26" t="s">
        <v>18</v>
      </c>
      <c r="F10" s="26" t="s">
        <v>19</v>
      </c>
      <c r="G10" s="27" t="s">
        <v>20</v>
      </c>
      <c r="H10" s="28">
        <v>65559</v>
      </c>
      <c r="I10" s="28">
        <v>65659</v>
      </c>
      <c r="J10" s="29">
        <v>65559</v>
      </c>
      <c r="K10" s="29">
        <v>65559</v>
      </c>
      <c r="L10" s="29">
        <v>65559</v>
      </c>
    </row>
    <row r="11" spans="2:12" ht="18" customHeight="1" thickBot="1" x14ac:dyDescent="0.3">
      <c r="B11" s="30" t="s">
        <v>23</v>
      </c>
      <c r="C11" s="31"/>
      <c r="D11" s="32"/>
      <c r="E11" s="32"/>
      <c r="F11" s="33"/>
      <c r="G11" s="34"/>
      <c r="H11" s="35">
        <f>SUM(H9:H10)</f>
        <v>120579</v>
      </c>
      <c r="I11" s="35">
        <f>SUM(I9:I10)</f>
        <v>122201</v>
      </c>
      <c r="J11" s="36">
        <f>SUM(J9:J10)</f>
        <v>120524</v>
      </c>
      <c r="K11" s="36">
        <f>SUM(K9:K10)</f>
        <v>122101</v>
      </c>
      <c r="L11" s="36">
        <f>SUM(L9:L10)</f>
        <v>120723</v>
      </c>
    </row>
    <row r="12" spans="2:12" ht="17.25" customHeight="1" x14ac:dyDescent="0.25">
      <c r="B12" s="37" t="s">
        <v>24</v>
      </c>
      <c r="C12" s="38"/>
      <c r="D12" s="39"/>
      <c r="E12" s="39"/>
      <c r="F12" s="40"/>
      <c r="G12" s="41"/>
      <c r="H12" s="42"/>
      <c r="I12" s="42"/>
      <c r="J12" s="43"/>
      <c r="K12" s="43"/>
      <c r="L12" s="43"/>
    </row>
    <row r="13" spans="2:12" ht="16.5" customHeight="1" x14ac:dyDescent="0.2">
      <c r="B13" s="44" t="s">
        <v>25</v>
      </c>
      <c r="C13" s="45"/>
      <c r="D13" s="46" t="s">
        <v>26</v>
      </c>
      <c r="E13" s="47"/>
      <c r="F13" s="48"/>
      <c r="G13" s="49"/>
      <c r="H13" s="50"/>
      <c r="I13" s="50"/>
      <c r="J13" s="51"/>
      <c r="K13" s="51"/>
      <c r="L13" s="51"/>
    </row>
    <row r="14" spans="2:12" ht="24" customHeight="1" x14ac:dyDescent="0.2">
      <c r="B14" s="52" t="s">
        <v>27</v>
      </c>
      <c r="C14" s="53"/>
      <c r="D14" s="54" t="s">
        <v>28</v>
      </c>
      <c r="E14" s="55"/>
      <c r="F14" s="56"/>
      <c r="G14" s="57"/>
      <c r="H14" s="58"/>
      <c r="I14" s="58"/>
      <c r="J14" s="59"/>
      <c r="K14" s="59"/>
      <c r="L14" s="59"/>
    </row>
    <row r="15" spans="2:12" ht="21" customHeight="1" x14ac:dyDescent="0.2">
      <c r="B15" s="60" t="s">
        <v>29</v>
      </c>
      <c r="C15" s="61" t="s">
        <v>30</v>
      </c>
      <c r="D15" s="62" t="s">
        <v>31</v>
      </c>
      <c r="E15" s="63" t="s">
        <v>18</v>
      </c>
      <c r="F15" s="63" t="s">
        <v>19</v>
      </c>
      <c r="G15" s="64">
        <v>0.49</v>
      </c>
      <c r="H15" s="65">
        <v>203584</v>
      </c>
      <c r="I15" s="65">
        <v>224184</v>
      </c>
      <c r="J15" s="66">
        <v>224184</v>
      </c>
      <c r="K15" s="66">
        <v>224184</v>
      </c>
      <c r="L15" s="66">
        <v>571116</v>
      </c>
    </row>
    <row r="16" spans="2:12" ht="28.5" customHeight="1" thickBot="1" x14ac:dyDescent="0.25">
      <c r="B16" s="67" t="s">
        <v>32</v>
      </c>
      <c r="C16" s="68" t="s">
        <v>33</v>
      </c>
      <c r="D16" s="69" t="s">
        <v>31</v>
      </c>
      <c r="E16" s="70" t="s">
        <v>18</v>
      </c>
      <c r="F16" s="70" t="s">
        <v>19</v>
      </c>
      <c r="G16" s="71">
        <v>3.7999999999999999E-2</v>
      </c>
      <c r="H16" s="72">
        <v>44162.8</v>
      </c>
      <c r="I16" s="72">
        <v>39624</v>
      </c>
      <c r="J16" s="73">
        <v>39624</v>
      </c>
      <c r="K16" s="73">
        <v>39624</v>
      </c>
      <c r="L16" s="73">
        <v>44664</v>
      </c>
    </row>
    <row r="17" spans="2:12" ht="24" customHeight="1" x14ac:dyDescent="0.2">
      <c r="B17" s="74" t="s">
        <v>34</v>
      </c>
      <c r="C17" s="75"/>
      <c r="D17" s="54" t="s">
        <v>35</v>
      </c>
      <c r="E17" s="76"/>
      <c r="F17" s="77"/>
      <c r="G17" s="78"/>
      <c r="H17" s="79"/>
      <c r="I17" s="79"/>
      <c r="J17" s="80"/>
      <c r="K17" s="80"/>
      <c r="L17" s="80"/>
    </row>
    <row r="18" spans="2:12" ht="28.5" customHeight="1" x14ac:dyDescent="0.2">
      <c r="B18" s="81" t="s">
        <v>36</v>
      </c>
      <c r="C18" s="82" t="s">
        <v>37</v>
      </c>
      <c r="D18" s="62" t="s">
        <v>38</v>
      </c>
      <c r="E18" s="63" t="s">
        <v>39</v>
      </c>
      <c r="F18" s="63" t="s">
        <v>19</v>
      </c>
      <c r="G18" s="64">
        <v>40</v>
      </c>
      <c r="H18" s="65">
        <v>92206.5</v>
      </c>
      <c r="I18" s="65">
        <v>87360</v>
      </c>
      <c r="J18" s="66">
        <v>54600</v>
      </c>
      <c r="K18" s="83">
        <v>87360</v>
      </c>
      <c r="L18" s="83">
        <v>87360</v>
      </c>
    </row>
    <row r="19" spans="2:12" ht="28.5" customHeight="1" x14ac:dyDescent="0.2">
      <c r="B19" s="84" t="s">
        <v>40</v>
      </c>
      <c r="C19" s="85" t="s">
        <v>41</v>
      </c>
      <c r="D19" s="86" t="s">
        <v>38</v>
      </c>
      <c r="E19" s="87" t="s">
        <v>39</v>
      </c>
      <c r="F19" s="88" t="s">
        <v>19</v>
      </c>
      <c r="G19" s="89">
        <v>80</v>
      </c>
      <c r="H19" s="90">
        <v>164196</v>
      </c>
      <c r="I19" s="90">
        <v>174720</v>
      </c>
      <c r="J19" s="91">
        <v>185640</v>
      </c>
      <c r="K19" s="92">
        <v>174720</v>
      </c>
      <c r="L19" s="92">
        <v>174720</v>
      </c>
    </row>
    <row r="20" spans="2:12" ht="28.5" customHeight="1" x14ac:dyDescent="0.2">
      <c r="B20" s="84" t="s">
        <v>42</v>
      </c>
      <c r="C20" s="85" t="s">
        <v>43</v>
      </c>
      <c r="D20" s="86" t="s">
        <v>38</v>
      </c>
      <c r="E20" s="87" t="s">
        <v>39</v>
      </c>
      <c r="F20" s="88" t="s">
        <v>19</v>
      </c>
      <c r="G20" s="90">
        <v>132</v>
      </c>
      <c r="H20" s="90">
        <v>269926.8</v>
      </c>
      <c r="I20" s="90">
        <v>267696</v>
      </c>
      <c r="J20" s="91">
        <v>283032</v>
      </c>
      <c r="K20" s="91">
        <v>269280</v>
      </c>
      <c r="L20" s="91">
        <v>285936</v>
      </c>
    </row>
    <row r="21" spans="2:12" ht="28.5" customHeight="1" x14ac:dyDescent="0.2">
      <c r="B21" s="93" t="s">
        <v>44</v>
      </c>
      <c r="C21" s="94" t="s">
        <v>45</v>
      </c>
      <c r="D21" s="95" t="s">
        <v>38</v>
      </c>
      <c r="E21" s="96" t="s">
        <v>39</v>
      </c>
      <c r="F21" s="96" t="s">
        <v>19</v>
      </c>
      <c r="G21" s="97">
        <v>12</v>
      </c>
      <c r="H21" s="97">
        <v>24206</v>
      </c>
      <c r="I21" s="97">
        <v>26208</v>
      </c>
      <c r="J21" s="98">
        <v>26208</v>
      </c>
      <c r="K21" s="98">
        <v>26208</v>
      </c>
      <c r="L21" s="98">
        <v>26208</v>
      </c>
    </row>
    <row r="22" spans="2:12" ht="20.25" customHeight="1" thickBot="1" x14ac:dyDescent="0.25">
      <c r="B22" s="99" t="s">
        <v>46</v>
      </c>
      <c r="C22" s="100"/>
      <c r="D22" s="101"/>
      <c r="E22" s="102"/>
      <c r="F22" s="102"/>
      <c r="G22" s="103"/>
      <c r="H22" s="104">
        <f>H15+H16+H18+H19+H20+H21</f>
        <v>798282.1</v>
      </c>
      <c r="I22" s="104">
        <f>I15+I16+I18+I19+I20+I21</f>
        <v>819792</v>
      </c>
      <c r="J22" s="105">
        <f>J15+J16+J18+J19+J20+J21</f>
        <v>813288</v>
      </c>
      <c r="K22" s="106">
        <f>K15+K16+K18+K19+K20+K21</f>
        <v>821376</v>
      </c>
      <c r="L22" s="106">
        <f>L15+L16+L18+L19+L20+L21</f>
        <v>1190004</v>
      </c>
    </row>
    <row r="23" spans="2:12" ht="16.5" customHeight="1" thickTop="1" x14ac:dyDescent="0.2">
      <c r="B23" s="107" t="s">
        <v>47</v>
      </c>
      <c r="C23" s="108"/>
      <c r="D23" s="109" t="s">
        <v>48</v>
      </c>
      <c r="E23" s="110"/>
      <c r="F23" s="111"/>
      <c r="G23" s="112"/>
      <c r="H23" s="113"/>
      <c r="I23" s="113"/>
      <c r="J23" s="114"/>
      <c r="K23" s="114"/>
      <c r="L23" s="114"/>
    </row>
    <row r="24" spans="2:12" ht="24" customHeight="1" x14ac:dyDescent="0.2">
      <c r="B24" s="52" t="s">
        <v>27</v>
      </c>
      <c r="C24" s="53"/>
      <c r="D24" s="54" t="s">
        <v>28</v>
      </c>
      <c r="E24" s="55"/>
      <c r="F24" s="56"/>
      <c r="G24" s="57"/>
      <c r="H24" s="58"/>
      <c r="I24" s="58"/>
      <c r="J24" s="59"/>
      <c r="K24" s="59"/>
      <c r="L24" s="59"/>
    </row>
    <row r="25" spans="2:12" ht="28.5" customHeight="1" x14ac:dyDescent="0.2">
      <c r="B25" s="115" t="s">
        <v>49</v>
      </c>
      <c r="C25" s="116" t="s">
        <v>50</v>
      </c>
      <c r="D25" s="117" t="s">
        <v>51</v>
      </c>
      <c r="E25" s="116" t="s">
        <v>18</v>
      </c>
      <c r="F25" s="116" t="s">
        <v>52</v>
      </c>
      <c r="G25" s="118">
        <v>3</v>
      </c>
      <c r="H25" s="119">
        <v>3777900</v>
      </c>
      <c r="I25" s="119">
        <v>3777900</v>
      </c>
      <c r="J25" s="120">
        <v>3777900</v>
      </c>
      <c r="K25" s="120">
        <v>3777900</v>
      </c>
      <c r="L25" s="120">
        <v>3505764</v>
      </c>
    </row>
    <row r="26" spans="2:12" ht="28.5" customHeight="1" x14ac:dyDescent="0.2">
      <c r="B26" s="121" t="s">
        <v>53</v>
      </c>
      <c r="C26" s="122" t="s">
        <v>54</v>
      </c>
      <c r="D26" s="95" t="s">
        <v>55</v>
      </c>
      <c r="E26" s="122" t="s">
        <v>18</v>
      </c>
      <c r="F26" s="122" t="s">
        <v>52</v>
      </c>
      <c r="G26" s="123" t="s">
        <v>56</v>
      </c>
      <c r="H26" s="123" t="s">
        <v>56</v>
      </c>
      <c r="I26" s="123" t="s">
        <v>56</v>
      </c>
      <c r="J26" s="124" t="s">
        <v>56</v>
      </c>
      <c r="K26" s="124" t="s">
        <v>56</v>
      </c>
      <c r="L26" s="124" t="s">
        <v>56</v>
      </c>
    </row>
    <row r="27" spans="2:12" ht="20.25" customHeight="1" thickBot="1" x14ac:dyDescent="0.25">
      <c r="B27" s="125" t="s">
        <v>57</v>
      </c>
      <c r="C27" s="126"/>
      <c r="D27" s="127"/>
      <c r="E27" s="126"/>
      <c r="F27" s="126"/>
      <c r="G27" s="128"/>
      <c r="H27" s="129">
        <f>H25</f>
        <v>3777900</v>
      </c>
      <c r="I27" s="129">
        <f t="shared" ref="I27:L27" si="0">I25</f>
        <v>3777900</v>
      </c>
      <c r="J27" s="130">
        <f t="shared" si="0"/>
        <v>3777900</v>
      </c>
      <c r="K27" s="130">
        <f t="shared" si="0"/>
        <v>3777900</v>
      </c>
      <c r="L27" s="130">
        <f t="shared" si="0"/>
        <v>3505764</v>
      </c>
    </row>
    <row r="28" spans="2:12" ht="24" customHeight="1" thickTop="1" thickBot="1" x14ac:dyDescent="0.3">
      <c r="B28" s="131" t="s">
        <v>58</v>
      </c>
      <c r="C28" s="132"/>
      <c r="D28" s="133"/>
      <c r="E28" s="134"/>
      <c r="F28" s="134"/>
      <c r="G28" s="135"/>
      <c r="H28" s="136">
        <f>H22+H27</f>
        <v>4576182.0999999996</v>
      </c>
      <c r="I28" s="136">
        <f t="shared" ref="I28:L28" si="1">I22+I27</f>
        <v>4597692</v>
      </c>
      <c r="J28" s="137">
        <f t="shared" si="1"/>
        <v>4591188</v>
      </c>
      <c r="K28" s="137">
        <f t="shared" si="1"/>
        <v>4599276</v>
      </c>
      <c r="L28" s="137">
        <f t="shared" si="1"/>
        <v>4695768</v>
      </c>
    </row>
    <row r="29" spans="2:12" ht="17.25" customHeight="1" x14ac:dyDescent="0.2"/>
    <row r="30" spans="2:12" ht="17.25" customHeight="1" x14ac:dyDescent="0.2"/>
    <row r="31" spans="2:12" ht="17.25" customHeight="1" thickBot="1" x14ac:dyDescent="0.25"/>
    <row r="32" spans="2:12" ht="12.75" customHeight="1" x14ac:dyDescent="0.2">
      <c r="B32" s="246" t="s">
        <v>59</v>
      </c>
      <c r="C32" s="249"/>
      <c r="D32" s="225" t="s">
        <v>60</v>
      </c>
      <c r="E32" s="225" t="s">
        <v>61</v>
      </c>
      <c r="F32" s="225" t="s">
        <v>9</v>
      </c>
      <c r="G32" s="225" t="s">
        <v>62</v>
      </c>
      <c r="H32" s="225" t="s">
        <v>63</v>
      </c>
      <c r="I32" s="253" t="s">
        <v>64</v>
      </c>
    </row>
    <row r="33" spans="2:11" ht="12.75" customHeight="1" x14ac:dyDescent="0.2">
      <c r="B33" s="247"/>
      <c r="C33" s="250"/>
      <c r="D33" s="226"/>
      <c r="E33" s="226"/>
      <c r="F33" s="226"/>
      <c r="G33" s="226"/>
      <c r="H33" s="226"/>
      <c r="I33" s="254"/>
    </row>
    <row r="34" spans="2:11" ht="12.75" customHeight="1" x14ac:dyDescent="0.2">
      <c r="B34" s="248"/>
      <c r="C34" s="251"/>
      <c r="D34" s="252"/>
      <c r="E34" s="252"/>
      <c r="F34" s="252"/>
      <c r="G34" s="252"/>
      <c r="H34" s="252"/>
      <c r="I34" s="255"/>
    </row>
    <row r="35" spans="2:11" ht="24" customHeight="1" x14ac:dyDescent="0.2">
      <c r="B35" s="138" t="s">
        <v>65</v>
      </c>
      <c r="C35" s="139"/>
      <c r="D35" s="140">
        <v>9449455.0800000001</v>
      </c>
      <c r="E35" s="140">
        <v>11567435.539999999</v>
      </c>
      <c r="F35" s="140">
        <v>11567435.539999999</v>
      </c>
      <c r="G35" s="140">
        <v>8545335.5399999991</v>
      </c>
      <c r="H35" s="140">
        <v>9463870.6400000006</v>
      </c>
      <c r="I35" s="141">
        <v>8241770.6399999997</v>
      </c>
    </row>
    <row r="36" spans="2:11" ht="24" customHeight="1" x14ac:dyDescent="0.2">
      <c r="B36" s="142" t="s">
        <v>66</v>
      </c>
      <c r="C36" s="143"/>
      <c r="D36" s="144">
        <v>3777720</v>
      </c>
      <c r="E36" s="144">
        <v>3777900</v>
      </c>
      <c r="F36" s="144">
        <v>3777900</v>
      </c>
      <c r="G36" s="144">
        <v>3777900</v>
      </c>
      <c r="H36" s="144">
        <v>3777900</v>
      </c>
      <c r="I36" s="145">
        <v>3505764</v>
      </c>
    </row>
    <row r="37" spans="2:11" ht="24" customHeight="1" x14ac:dyDescent="0.2">
      <c r="B37" s="142" t="s">
        <v>67</v>
      </c>
      <c r="C37" s="146"/>
      <c r="D37" s="144">
        <v>1659739.54</v>
      </c>
      <c r="E37" s="144">
        <v>6800000</v>
      </c>
      <c r="F37" s="144">
        <v>5881464.9000000004</v>
      </c>
      <c r="G37" s="144">
        <v>5000000</v>
      </c>
      <c r="H37" s="144">
        <v>5000000</v>
      </c>
      <c r="I37" s="145">
        <v>5000000</v>
      </c>
    </row>
    <row r="38" spans="2:11" ht="24" customHeight="1" thickBot="1" x14ac:dyDescent="0.25">
      <c r="B38" s="147" t="s">
        <v>68</v>
      </c>
      <c r="C38" s="148"/>
      <c r="D38" s="149">
        <f>D35+D36-D37</f>
        <v>11567435.539999999</v>
      </c>
      <c r="E38" s="149">
        <f t="shared" ref="E38:I38" si="2">E35+E36-E37</f>
        <v>8545335.5399999991</v>
      </c>
      <c r="F38" s="149">
        <f t="shared" si="2"/>
        <v>9463870.6399999987</v>
      </c>
      <c r="G38" s="149">
        <f t="shared" si="2"/>
        <v>7323235.5399999991</v>
      </c>
      <c r="H38" s="149">
        <f t="shared" si="2"/>
        <v>8241770.6400000006</v>
      </c>
      <c r="I38" s="150">
        <f t="shared" si="2"/>
        <v>6747534.6400000006</v>
      </c>
    </row>
    <row r="39" spans="2:11" ht="12.75" customHeight="1" x14ac:dyDescent="0.2">
      <c r="H39" s="151"/>
      <c r="K39" s="152"/>
    </row>
    <row r="40" spans="2:11" ht="12" customHeight="1" x14ac:dyDescent="0.2">
      <c r="H40" s="151"/>
    </row>
    <row r="41" spans="2:11" ht="24" customHeight="1" x14ac:dyDescent="0.2">
      <c r="B41" t="s">
        <v>69</v>
      </c>
      <c r="E41" s="153">
        <v>11685.88</v>
      </c>
      <c r="G41" s="154"/>
      <c r="H41" s="155"/>
      <c r="I41" s="152"/>
      <c r="J41" s="152"/>
      <c r="K41" s="152"/>
    </row>
    <row r="42" spans="2:11" ht="24" customHeight="1" x14ac:dyDescent="0.2">
      <c r="B42" t="s">
        <v>70</v>
      </c>
      <c r="E42" s="156">
        <v>1168588</v>
      </c>
      <c r="H42" s="151"/>
      <c r="I42" s="152"/>
      <c r="J42" s="152"/>
      <c r="K42" s="152"/>
    </row>
    <row r="43" spans="2:11" ht="24" customHeight="1" x14ac:dyDescent="0.2">
      <c r="B43" t="s">
        <v>71</v>
      </c>
      <c r="E43" s="157">
        <v>0</v>
      </c>
      <c r="H43" s="151"/>
      <c r="I43" s="152"/>
      <c r="J43" s="152"/>
      <c r="K43" s="152"/>
    </row>
    <row r="44" spans="2:11" ht="24" customHeight="1" x14ac:dyDescent="0.2">
      <c r="H44" s="151"/>
      <c r="I44" s="152"/>
      <c r="J44" s="152"/>
      <c r="K44" s="152"/>
    </row>
    <row r="45" spans="2:11" ht="23.25" customHeight="1" x14ac:dyDescent="0.2">
      <c r="H45" s="151"/>
    </row>
    <row r="46" spans="2:11" ht="24" customHeight="1" x14ac:dyDescent="0.2">
      <c r="H46" s="152"/>
    </row>
  </sheetData>
  <mergeCells count="22">
    <mergeCell ref="J4:J7"/>
    <mergeCell ref="K4:K7"/>
    <mergeCell ref="L4:L7"/>
    <mergeCell ref="B32:B34"/>
    <mergeCell ref="C32:C34"/>
    <mergeCell ref="D32:D34"/>
    <mergeCell ref="E32:E34"/>
    <mergeCell ref="F32:F34"/>
    <mergeCell ref="G32:G34"/>
    <mergeCell ref="H32:H34"/>
    <mergeCell ref="I32:I34"/>
    <mergeCell ref="H4:H7"/>
    <mergeCell ref="I4:I7"/>
    <mergeCell ref="B2:B3"/>
    <mergeCell ref="E2:F3"/>
    <mergeCell ref="G2:G3"/>
    <mergeCell ref="B4:B7"/>
    <mergeCell ref="C4:C7"/>
    <mergeCell ref="D4:D7"/>
    <mergeCell ref="E4:E7"/>
    <mergeCell ref="F4:F7"/>
    <mergeCell ref="G4:G7"/>
  </mergeCells>
  <pageMargins left="0.70866141732283472" right="0.70866141732283472" top="0.78740157480314965" bottom="0.78740157480314965" header="0.31496062992125984" footer="0.31496062992125984"/>
  <pageSetup paperSize="9" scale="6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33"/>
  <sheetViews>
    <sheetView topLeftCell="A4" workbookViewId="0">
      <selection activeCell="B19" sqref="B19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9.83203125" customWidth="1"/>
    <col min="5" max="5" width="15" customWidth="1"/>
    <col min="6" max="6" width="27.83203125" customWidth="1"/>
    <col min="7" max="7" width="18.5" customWidth="1"/>
    <col min="8" max="8" width="19.33203125" customWidth="1"/>
    <col min="9" max="9" width="21.6640625" customWidth="1"/>
    <col min="10" max="10" width="23" customWidth="1"/>
    <col min="11" max="12" width="21.1640625" customWidth="1"/>
  </cols>
  <sheetData>
    <row r="2" spans="2:12" ht="22.5" customHeight="1" x14ac:dyDescent="0.25">
      <c r="B2" s="158" t="s">
        <v>72</v>
      </c>
    </row>
    <row r="3" spans="2:12" ht="12" thickBot="1" x14ac:dyDescent="0.25"/>
    <row r="4" spans="2:12" ht="11.25" customHeight="1" x14ac:dyDescent="0.2">
      <c r="B4" s="259" t="s">
        <v>73</v>
      </c>
      <c r="C4" s="225" t="s">
        <v>4</v>
      </c>
      <c r="D4" s="228" t="s">
        <v>5</v>
      </c>
      <c r="E4" s="231" t="s">
        <v>6</v>
      </c>
      <c r="F4" s="228" t="s">
        <v>7</v>
      </c>
      <c r="G4" s="228" t="s">
        <v>8</v>
      </c>
      <c r="H4" s="228" t="s">
        <v>9</v>
      </c>
      <c r="I4" s="256" t="s">
        <v>74</v>
      </c>
      <c r="J4" s="237" t="s">
        <v>11</v>
      </c>
      <c r="K4" s="240" t="s">
        <v>12</v>
      </c>
      <c r="L4" s="243" t="s">
        <v>13</v>
      </c>
    </row>
    <row r="5" spans="2:12" x14ac:dyDescent="0.2">
      <c r="B5" s="260"/>
      <c r="C5" s="226"/>
      <c r="D5" s="229"/>
      <c r="E5" s="232"/>
      <c r="F5" s="229"/>
      <c r="G5" s="229"/>
      <c r="H5" s="229"/>
      <c r="I5" s="257"/>
      <c r="J5" s="238"/>
      <c r="K5" s="241"/>
      <c r="L5" s="244"/>
    </row>
    <row r="6" spans="2:12" x14ac:dyDescent="0.2">
      <c r="B6" s="260"/>
      <c r="C6" s="226"/>
      <c r="D6" s="229"/>
      <c r="E6" s="232"/>
      <c r="F6" s="229"/>
      <c r="G6" s="229"/>
      <c r="H6" s="229"/>
      <c r="I6" s="257"/>
      <c r="J6" s="238"/>
      <c r="K6" s="241"/>
      <c r="L6" s="244"/>
    </row>
    <row r="7" spans="2:12" ht="12" thickBot="1" x14ac:dyDescent="0.25">
      <c r="B7" s="261"/>
      <c r="C7" s="227"/>
      <c r="D7" s="230"/>
      <c r="E7" s="233"/>
      <c r="F7" s="230"/>
      <c r="G7" s="230"/>
      <c r="H7" s="230"/>
      <c r="I7" s="258"/>
      <c r="J7" s="239"/>
      <c r="K7" s="242"/>
      <c r="L7" s="245"/>
    </row>
    <row r="8" spans="2:12" ht="24" customHeight="1" x14ac:dyDescent="0.2">
      <c r="B8" s="159" t="s">
        <v>75</v>
      </c>
      <c r="C8" s="160" t="s">
        <v>76</v>
      </c>
      <c r="D8" s="161" t="s">
        <v>77</v>
      </c>
      <c r="E8" s="162" t="s">
        <v>78</v>
      </c>
      <c r="F8" s="19" t="s">
        <v>19</v>
      </c>
      <c r="G8" s="163" t="s">
        <v>79</v>
      </c>
      <c r="H8" s="21">
        <v>161765.82999999999</v>
      </c>
      <c r="I8" s="21">
        <v>183264</v>
      </c>
      <c r="J8" s="22">
        <v>193992</v>
      </c>
      <c r="K8" s="22">
        <v>183264</v>
      </c>
      <c r="L8" s="22">
        <v>210120</v>
      </c>
    </row>
    <row r="9" spans="2:12" ht="24" customHeight="1" x14ac:dyDescent="0.2">
      <c r="B9" s="84" t="s">
        <v>80</v>
      </c>
      <c r="C9" s="85" t="s">
        <v>81</v>
      </c>
      <c r="D9" s="86" t="s">
        <v>77</v>
      </c>
      <c r="E9" s="87" t="s">
        <v>78</v>
      </c>
      <c r="F9" s="164" t="s">
        <v>19</v>
      </c>
      <c r="G9" s="165" t="s">
        <v>79</v>
      </c>
      <c r="H9" s="144">
        <v>179018.21</v>
      </c>
      <c r="I9" s="144">
        <v>197364</v>
      </c>
      <c r="J9" s="145">
        <v>193157</v>
      </c>
      <c r="K9" s="145">
        <v>190680</v>
      </c>
      <c r="L9" s="145">
        <v>194220</v>
      </c>
    </row>
    <row r="10" spans="2:12" ht="24" customHeight="1" x14ac:dyDescent="0.2">
      <c r="B10" s="84" t="s">
        <v>82</v>
      </c>
      <c r="C10" s="85" t="s">
        <v>83</v>
      </c>
      <c r="D10" s="86" t="s">
        <v>77</v>
      </c>
      <c r="E10" s="87" t="s">
        <v>78</v>
      </c>
      <c r="F10" s="164" t="s">
        <v>19</v>
      </c>
      <c r="G10" s="165" t="s">
        <v>79</v>
      </c>
      <c r="H10" s="144">
        <v>192803.11</v>
      </c>
      <c r="I10" s="144">
        <v>169728</v>
      </c>
      <c r="J10" s="145">
        <v>170528</v>
      </c>
      <c r="K10" s="145">
        <v>172128</v>
      </c>
      <c r="L10" s="145">
        <v>169728</v>
      </c>
    </row>
    <row r="11" spans="2:12" ht="24" customHeight="1" x14ac:dyDescent="0.2">
      <c r="B11" s="93" t="s">
        <v>84</v>
      </c>
      <c r="C11" s="94" t="s">
        <v>85</v>
      </c>
      <c r="D11" s="95" t="s">
        <v>77</v>
      </c>
      <c r="E11" s="166" t="s">
        <v>78</v>
      </c>
      <c r="F11" s="167" t="s">
        <v>19</v>
      </c>
      <c r="G11" s="168" t="s">
        <v>79</v>
      </c>
      <c r="H11" s="169">
        <v>182089.85</v>
      </c>
      <c r="I11" s="169">
        <v>188028</v>
      </c>
      <c r="J11" s="170">
        <v>184374</v>
      </c>
      <c r="K11" s="170">
        <v>188028</v>
      </c>
      <c r="L11" s="170">
        <v>180720</v>
      </c>
    </row>
    <row r="12" spans="2:12" ht="24" customHeight="1" x14ac:dyDescent="0.2">
      <c r="B12" s="171" t="s">
        <v>86</v>
      </c>
      <c r="C12" s="172"/>
      <c r="D12" s="173"/>
      <c r="E12" s="174"/>
      <c r="F12" s="175"/>
      <c r="G12" s="176"/>
      <c r="H12" s="177">
        <f>SUM(H8:H11)</f>
        <v>715676.99999999988</v>
      </c>
      <c r="I12" s="177">
        <f t="shared" ref="I12:L12" si="0">SUM(I8:I11)</f>
        <v>738384</v>
      </c>
      <c r="J12" s="178">
        <f t="shared" si="0"/>
        <v>742051</v>
      </c>
      <c r="K12" s="178">
        <f t="shared" si="0"/>
        <v>734100</v>
      </c>
      <c r="L12" s="178">
        <f t="shared" si="0"/>
        <v>754788</v>
      </c>
    </row>
    <row r="13" spans="2:12" ht="24" customHeight="1" x14ac:dyDescent="0.2">
      <c r="B13" s="179" t="s">
        <v>87</v>
      </c>
      <c r="C13" s="180" t="s">
        <v>88</v>
      </c>
      <c r="D13" s="181" t="s">
        <v>77</v>
      </c>
      <c r="E13" s="182" t="s">
        <v>78</v>
      </c>
      <c r="F13" s="183" t="s">
        <v>19</v>
      </c>
      <c r="G13" s="184" t="s">
        <v>79</v>
      </c>
      <c r="H13" s="185">
        <v>342734.71</v>
      </c>
      <c r="I13" s="185">
        <v>412236</v>
      </c>
      <c r="J13" s="186">
        <v>414336</v>
      </c>
      <c r="K13" s="186">
        <v>412236</v>
      </c>
      <c r="L13" s="186">
        <v>420636</v>
      </c>
    </row>
    <row r="14" spans="2:12" ht="24" customHeight="1" x14ac:dyDescent="0.2">
      <c r="B14" s="84" t="s">
        <v>89</v>
      </c>
      <c r="C14" s="85" t="s">
        <v>90</v>
      </c>
      <c r="D14" s="86" t="s">
        <v>77</v>
      </c>
      <c r="E14" s="87" t="s">
        <v>78</v>
      </c>
      <c r="F14" s="164" t="s">
        <v>19</v>
      </c>
      <c r="G14" s="165" t="s">
        <v>79</v>
      </c>
      <c r="H14" s="144">
        <v>391164.15999999997</v>
      </c>
      <c r="I14" s="144">
        <v>490596</v>
      </c>
      <c r="J14" s="145">
        <v>487069</v>
      </c>
      <c r="K14" s="145">
        <v>483600</v>
      </c>
      <c r="L14" s="145">
        <v>489372</v>
      </c>
    </row>
    <row r="15" spans="2:12" ht="24" customHeight="1" x14ac:dyDescent="0.2">
      <c r="B15" s="84" t="s">
        <v>91</v>
      </c>
      <c r="C15" s="85" t="s">
        <v>92</v>
      </c>
      <c r="D15" s="86" t="s">
        <v>77</v>
      </c>
      <c r="E15" s="87" t="s">
        <v>78</v>
      </c>
      <c r="F15" s="164" t="s">
        <v>19</v>
      </c>
      <c r="G15" s="165" t="s">
        <v>79</v>
      </c>
      <c r="H15" s="144">
        <v>451970.06</v>
      </c>
      <c r="I15" s="144">
        <v>498084</v>
      </c>
      <c r="J15" s="145">
        <v>505154</v>
      </c>
      <c r="K15" s="145">
        <v>502284</v>
      </c>
      <c r="L15" s="145">
        <v>509424</v>
      </c>
    </row>
    <row r="16" spans="2:12" ht="24" customHeight="1" x14ac:dyDescent="0.2">
      <c r="B16" s="93" t="s">
        <v>93</v>
      </c>
      <c r="C16" s="94" t="s">
        <v>94</v>
      </c>
      <c r="D16" s="95" t="s">
        <v>77</v>
      </c>
      <c r="E16" s="166" t="s">
        <v>78</v>
      </c>
      <c r="F16" s="167" t="s">
        <v>19</v>
      </c>
      <c r="G16" s="168" t="s">
        <v>79</v>
      </c>
      <c r="H16" s="169">
        <v>381135.06</v>
      </c>
      <c r="I16" s="169">
        <v>448188</v>
      </c>
      <c r="J16" s="170">
        <v>445434</v>
      </c>
      <c r="K16" s="170">
        <v>448188</v>
      </c>
      <c r="L16" s="170">
        <v>442680</v>
      </c>
    </row>
    <row r="17" spans="2:12" ht="24" customHeight="1" x14ac:dyDescent="0.2">
      <c r="B17" s="187" t="s">
        <v>95</v>
      </c>
      <c r="C17" s="188"/>
      <c r="D17" s="189"/>
      <c r="E17" s="190"/>
      <c r="F17" s="191"/>
      <c r="G17" s="192"/>
      <c r="H17" s="193">
        <f>SUM(H13:H16)</f>
        <v>1567003.99</v>
      </c>
      <c r="I17" s="193">
        <f t="shared" ref="I17:L17" si="1">SUM(I13:I16)</f>
        <v>1849104</v>
      </c>
      <c r="J17" s="194">
        <f t="shared" si="1"/>
        <v>1851993</v>
      </c>
      <c r="K17" s="194">
        <f t="shared" si="1"/>
        <v>1846308</v>
      </c>
      <c r="L17" s="194">
        <f t="shared" si="1"/>
        <v>1862112</v>
      </c>
    </row>
    <row r="18" spans="2:12" ht="24" customHeight="1" x14ac:dyDescent="0.2">
      <c r="B18" s="179" t="s">
        <v>96</v>
      </c>
      <c r="C18" s="180" t="s">
        <v>97</v>
      </c>
      <c r="D18" s="181" t="s">
        <v>98</v>
      </c>
      <c r="E18" s="182" t="s">
        <v>78</v>
      </c>
      <c r="F18" s="183" t="s">
        <v>19</v>
      </c>
      <c r="G18" s="184" t="s">
        <v>79</v>
      </c>
      <c r="H18" s="185">
        <v>513757.3</v>
      </c>
      <c r="I18" s="185">
        <v>540360</v>
      </c>
      <c r="J18" s="186">
        <v>545913</v>
      </c>
      <c r="K18" s="186">
        <v>540360</v>
      </c>
      <c r="L18" s="186">
        <v>555696</v>
      </c>
    </row>
    <row r="19" spans="2:12" ht="24" customHeight="1" x14ac:dyDescent="0.2">
      <c r="B19" s="84" t="s">
        <v>99</v>
      </c>
      <c r="C19" s="85" t="s">
        <v>100</v>
      </c>
      <c r="D19" s="86" t="s">
        <v>98</v>
      </c>
      <c r="E19" s="87" t="s">
        <v>78</v>
      </c>
      <c r="F19" s="164" t="s">
        <v>19</v>
      </c>
      <c r="G19" s="165" t="s">
        <v>79</v>
      </c>
      <c r="H19" s="144">
        <v>526993.77</v>
      </c>
      <c r="I19" s="144">
        <v>578172</v>
      </c>
      <c r="J19" s="145">
        <v>577516</v>
      </c>
      <c r="K19" s="145">
        <v>574668</v>
      </c>
      <c r="L19" s="145">
        <v>579780</v>
      </c>
    </row>
    <row r="20" spans="2:12" ht="24" customHeight="1" x14ac:dyDescent="0.2">
      <c r="B20" s="84" t="s">
        <v>101</v>
      </c>
      <c r="C20" s="85" t="s">
        <v>102</v>
      </c>
      <c r="D20" s="86" t="s">
        <v>98</v>
      </c>
      <c r="E20" s="87" t="s">
        <v>78</v>
      </c>
      <c r="F20" s="164" t="s">
        <v>19</v>
      </c>
      <c r="G20" s="165" t="s">
        <v>79</v>
      </c>
      <c r="H20" s="144">
        <v>517980.71</v>
      </c>
      <c r="I20" s="144">
        <v>592284</v>
      </c>
      <c r="J20" s="145">
        <v>594696</v>
      </c>
      <c r="K20" s="145">
        <v>592284</v>
      </c>
      <c r="L20" s="145">
        <v>597108</v>
      </c>
    </row>
    <row r="21" spans="2:12" ht="24" customHeight="1" x14ac:dyDescent="0.2">
      <c r="B21" s="93" t="s">
        <v>103</v>
      </c>
      <c r="C21" s="94" t="s">
        <v>104</v>
      </c>
      <c r="D21" s="95" t="s">
        <v>98</v>
      </c>
      <c r="E21" s="166" t="s">
        <v>78</v>
      </c>
      <c r="F21" s="167" t="s">
        <v>19</v>
      </c>
      <c r="G21" s="168" t="s">
        <v>79</v>
      </c>
      <c r="H21" s="169">
        <v>536249.46</v>
      </c>
      <c r="I21" s="169">
        <v>601116</v>
      </c>
      <c r="J21" s="170">
        <v>599616</v>
      </c>
      <c r="K21" s="170">
        <v>601116</v>
      </c>
      <c r="L21" s="170">
        <v>598116</v>
      </c>
    </row>
    <row r="22" spans="2:12" ht="24" customHeight="1" x14ac:dyDescent="0.2">
      <c r="B22" s="195" t="s">
        <v>105</v>
      </c>
      <c r="C22" s="196"/>
      <c r="D22" s="197"/>
      <c r="E22" s="198"/>
      <c r="F22" s="199"/>
      <c r="G22" s="200"/>
      <c r="H22" s="201">
        <f>SUM(H18:H21)</f>
        <v>2094981.24</v>
      </c>
      <c r="I22" s="201">
        <f t="shared" ref="I22:L22" si="2">SUM(I18:I21)</f>
        <v>2311932</v>
      </c>
      <c r="J22" s="202">
        <f t="shared" si="2"/>
        <v>2317741</v>
      </c>
      <c r="K22" s="202">
        <f t="shared" si="2"/>
        <v>2308428</v>
      </c>
      <c r="L22" s="202">
        <f t="shared" si="2"/>
        <v>2330700</v>
      </c>
    </row>
    <row r="23" spans="2:12" ht="24" customHeight="1" x14ac:dyDescent="0.2">
      <c r="B23" s="179" t="s">
        <v>106</v>
      </c>
      <c r="C23" s="180" t="s">
        <v>107</v>
      </c>
      <c r="D23" s="181" t="s">
        <v>108</v>
      </c>
      <c r="E23" s="183" t="s">
        <v>18</v>
      </c>
      <c r="F23" s="183" t="s">
        <v>19</v>
      </c>
      <c r="G23" s="203">
        <v>6.4000000000000001E-2</v>
      </c>
      <c r="H23" s="185">
        <v>75693</v>
      </c>
      <c r="I23" s="185">
        <v>71856</v>
      </c>
      <c r="J23" s="186">
        <v>72866</v>
      </c>
      <c r="K23" s="186">
        <v>72816</v>
      </c>
      <c r="L23" s="186">
        <v>75252</v>
      </c>
    </row>
    <row r="24" spans="2:12" ht="24" customHeight="1" x14ac:dyDescent="0.2">
      <c r="B24" s="84" t="s">
        <v>109</v>
      </c>
      <c r="C24" s="85" t="s">
        <v>110</v>
      </c>
      <c r="D24" s="86" t="s">
        <v>108</v>
      </c>
      <c r="E24" s="164" t="s">
        <v>18</v>
      </c>
      <c r="F24" s="164" t="s">
        <v>19</v>
      </c>
      <c r="G24" s="204">
        <v>0</v>
      </c>
      <c r="H24" s="144">
        <v>104201.4</v>
      </c>
      <c r="I24" s="144">
        <v>100176</v>
      </c>
      <c r="J24" s="145">
        <v>100176</v>
      </c>
      <c r="K24" s="145">
        <v>100176</v>
      </c>
      <c r="L24" s="145">
        <v>0</v>
      </c>
    </row>
    <row r="25" spans="2:12" ht="24" customHeight="1" x14ac:dyDescent="0.2">
      <c r="B25" s="84" t="s">
        <v>111</v>
      </c>
      <c r="C25" s="85" t="s">
        <v>112</v>
      </c>
      <c r="D25" s="86" t="s">
        <v>108</v>
      </c>
      <c r="E25" s="164" t="s">
        <v>18</v>
      </c>
      <c r="F25" s="164" t="s">
        <v>19</v>
      </c>
      <c r="G25" s="204">
        <v>6.2E-2</v>
      </c>
      <c r="H25" s="144">
        <v>73109</v>
      </c>
      <c r="I25" s="144">
        <v>51420</v>
      </c>
      <c r="J25" s="145">
        <v>51420</v>
      </c>
      <c r="K25" s="145">
        <v>51420</v>
      </c>
      <c r="L25" s="145">
        <v>72984</v>
      </c>
    </row>
    <row r="26" spans="2:12" ht="24" customHeight="1" x14ac:dyDescent="0.2">
      <c r="B26" s="84" t="s">
        <v>113</v>
      </c>
      <c r="C26" s="85" t="s">
        <v>114</v>
      </c>
      <c r="D26" s="86" t="s">
        <v>108</v>
      </c>
      <c r="E26" s="164" t="s">
        <v>18</v>
      </c>
      <c r="F26" s="164" t="s">
        <v>19</v>
      </c>
      <c r="G26" s="204">
        <v>0.18</v>
      </c>
      <c r="H26" s="144">
        <v>212544</v>
      </c>
      <c r="I26" s="144">
        <v>215628</v>
      </c>
      <c r="J26" s="145">
        <v>215628</v>
      </c>
      <c r="K26" s="145">
        <v>215628</v>
      </c>
      <c r="L26" s="145">
        <v>213528</v>
      </c>
    </row>
    <row r="27" spans="2:12" ht="24" customHeight="1" x14ac:dyDescent="0.2">
      <c r="B27" s="205" t="s">
        <v>115</v>
      </c>
      <c r="C27" s="206" t="s">
        <v>116</v>
      </c>
      <c r="D27" s="207" t="s">
        <v>108</v>
      </c>
      <c r="E27" s="26" t="s">
        <v>18</v>
      </c>
      <c r="F27" s="26" t="s">
        <v>19</v>
      </c>
      <c r="G27" s="208">
        <v>0.2</v>
      </c>
      <c r="H27" s="28">
        <v>235886.59</v>
      </c>
      <c r="I27" s="28">
        <v>216564</v>
      </c>
      <c r="J27" s="29">
        <v>218296</v>
      </c>
      <c r="K27" s="29">
        <v>218316</v>
      </c>
      <c r="L27" s="29">
        <v>238788</v>
      </c>
    </row>
    <row r="28" spans="2:12" ht="24" customHeight="1" thickBot="1" x14ac:dyDescent="0.25">
      <c r="B28" s="209" t="s">
        <v>117</v>
      </c>
      <c r="C28" s="210"/>
      <c r="D28" s="211"/>
      <c r="E28" s="212"/>
      <c r="F28" s="212"/>
      <c r="G28" s="213"/>
      <c r="H28" s="214">
        <f>H12+H17+H22+H23+H24+H25+H26+H27</f>
        <v>5079096.22</v>
      </c>
      <c r="I28" s="214">
        <f t="shared" ref="I28:L28" si="3">I12+I17+I22+I23+I24+I25+I26+I27</f>
        <v>5555064</v>
      </c>
      <c r="J28" s="215">
        <f t="shared" si="3"/>
        <v>5570171</v>
      </c>
      <c r="K28" s="215">
        <f t="shared" si="3"/>
        <v>5547192</v>
      </c>
      <c r="L28" s="215">
        <f t="shared" si="3"/>
        <v>5548152</v>
      </c>
    </row>
    <row r="29" spans="2:12" ht="16.5" customHeight="1" x14ac:dyDescent="0.2"/>
    <row r="31" spans="2:12" ht="17.25" customHeight="1" x14ac:dyDescent="0.2">
      <c r="B31" t="s">
        <v>69</v>
      </c>
      <c r="E31" s="153">
        <v>11685.88</v>
      </c>
    </row>
    <row r="32" spans="2:12" ht="17.25" customHeight="1" x14ac:dyDescent="0.2">
      <c r="B32" t="s">
        <v>70</v>
      </c>
      <c r="E32" s="156">
        <v>1168588</v>
      </c>
    </row>
    <row r="33" spans="2:5" ht="17.25" customHeight="1" x14ac:dyDescent="0.2">
      <c r="B33" t="s">
        <v>71</v>
      </c>
      <c r="E33" s="157">
        <v>0</v>
      </c>
    </row>
  </sheetData>
  <mergeCells count="11">
    <mergeCell ref="H4:H7"/>
    <mergeCell ref="I4:I7"/>
    <mergeCell ref="J4:J7"/>
    <mergeCell ref="K4:K7"/>
    <mergeCell ref="L4:L7"/>
    <mergeCell ref="G4:G7"/>
    <mergeCell ref="B4:B7"/>
    <mergeCell ref="C4:C7"/>
    <mergeCell ref="D4:D7"/>
    <mergeCell ref="E4:E7"/>
    <mergeCell ref="F4:F7"/>
  </mergeCells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</vt:lpstr>
      <vt:lpstr>Služby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Hakl</dc:creator>
  <cp:lastModifiedBy>SVJ</cp:lastModifiedBy>
  <cp:lastPrinted>2018-11-19T19:38:06Z</cp:lastPrinted>
  <dcterms:created xsi:type="dcterms:W3CDTF">2018-11-19T19:09:23Z</dcterms:created>
  <dcterms:modified xsi:type="dcterms:W3CDTF">2018-11-19T19:49:53Z</dcterms:modified>
</cp:coreProperties>
</file>